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I SITE 2018\"/>
    </mc:Choice>
  </mc:AlternateContent>
  <bookViews>
    <workbookView xWindow="0" yWindow="0" windowWidth="21570" windowHeight="9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N89" i="1" l="1"/>
  <c r="DM89" i="1"/>
  <c r="DL89" i="1"/>
  <c r="DK89" i="1"/>
  <c r="DD89" i="1"/>
  <c r="DC89" i="1"/>
  <c r="DB89" i="1"/>
  <c r="DE89" i="1" s="1"/>
  <c r="DA89" i="1"/>
  <c r="CV89" i="1"/>
  <c r="CS89" i="1"/>
  <c r="CR89" i="1"/>
  <c r="CP89" i="1"/>
  <c r="CH89" i="1"/>
  <c r="CG89" i="1"/>
  <c r="CF89" i="1"/>
  <c r="CE89" i="1"/>
  <c r="BX89" i="1"/>
  <c r="BW89" i="1"/>
  <c r="BV89" i="1"/>
  <c r="BU89" i="1"/>
  <c r="BR89" i="1"/>
  <c r="BN89" i="1"/>
  <c r="BM89" i="1"/>
  <c r="BL89" i="1"/>
  <c r="BO89" i="1" s="1"/>
  <c r="BK89" i="1"/>
  <c r="BD89" i="1"/>
  <c r="BC89" i="1"/>
  <c r="BB89" i="1"/>
  <c r="BE89" i="1" s="1"/>
  <c r="BA89" i="1"/>
  <c r="AV89" i="1"/>
  <c r="AT89" i="1"/>
  <c r="AS89" i="1"/>
  <c r="AR89" i="1"/>
  <c r="AQ89" i="1"/>
  <c r="AP89" i="1"/>
  <c r="AI89" i="1"/>
  <c r="AH89" i="1"/>
  <c r="AG89" i="1"/>
  <c r="AF89" i="1"/>
  <c r="Y89" i="1"/>
  <c r="X89" i="1"/>
  <c r="W89" i="1"/>
  <c r="V89" i="1"/>
  <c r="O89" i="1"/>
  <c r="N89" i="1"/>
  <c r="M89" i="1"/>
  <c r="L89" i="1"/>
  <c r="CW88" i="1"/>
  <c r="CW89" i="1" s="1"/>
  <c r="CV88" i="1"/>
  <c r="CQ88" i="1"/>
  <c r="CO88" i="1"/>
  <c r="CO89" i="1" s="1"/>
  <c r="BR88" i="1"/>
  <c r="AW88" i="1"/>
  <c r="AW89" i="1" s="1"/>
  <c r="AV88" i="1"/>
  <c r="AT88" i="1"/>
  <c r="AM88" i="1"/>
  <c r="AM89" i="1" s="1"/>
  <c r="AL88" i="1"/>
  <c r="AL89" i="1" s="1"/>
  <c r="AJ88" i="1"/>
  <c r="AC88" i="1"/>
  <c r="AC89" i="1" s="1"/>
  <c r="AB88" i="1"/>
  <c r="AB89" i="1" s="1"/>
  <c r="Z88" i="1"/>
  <c r="P88" i="1"/>
  <c r="P89" i="1" s="1"/>
  <c r="K88" i="1"/>
  <c r="J88" i="1"/>
  <c r="I88" i="1"/>
  <c r="H88" i="1"/>
  <c r="G88" i="1"/>
  <c r="F88" i="1"/>
  <c r="E88" i="1"/>
  <c r="D88" i="1"/>
  <c r="C88" i="1"/>
  <c r="B88" i="1"/>
  <c r="DR87" i="1"/>
  <c r="DQ87" i="1"/>
  <c r="DS87" i="1" s="1"/>
  <c r="DP87" i="1"/>
  <c r="DO87" i="1"/>
  <c r="DI87" i="1"/>
  <c r="DH87" i="1"/>
  <c r="DG87" i="1"/>
  <c r="DF87" i="1"/>
  <c r="DE87" i="1"/>
  <c r="DJ87" i="1" s="1"/>
  <c r="CY87" i="1"/>
  <c r="CU87" i="1"/>
  <c r="CX87" i="1" s="1"/>
  <c r="CT87" i="1"/>
  <c r="CL87" i="1"/>
  <c r="CK87" i="1"/>
  <c r="CJ87" i="1"/>
  <c r="CI87" i="1"/>
  <c r="CD87" i="1"/>
  <c r="CB87" i="1"/>
  <c r="CA87" i="1"/>
  <c r="BZ87" i="1"/>
  <c r="CC87" i="1" s="1"/>
  <c r="BY87" i="1"/>
  <c r="BQ87" i="1"/>
  <c r="BS87" i="1" s="1"/>
  <c r="BP87" i="1"/>
  <c r="BO87" i="1"/>
  <c r="BT87" i="1" s="1"/>
  <c r="BH87" i="1"/>
  <c r="BG87" i="1"/>
  <c r="BI87" i="1" s="1"/>
  <c r="BF87" i="1"/>
  <c r="BE87" i="1"/>
  <c r="AU87" i="1"/>
  <c r="AX87" i="1" s="1"/>
  <c r="AY87" i="1" s="1"/>
  <c r="AT87" i="1"/>
  <c r="AK87" i="1"/>
  <c r="AN87" i="1" s="1"/>
  <c r="AO87" i="1" s="1"/>
  <c r="AJ87" i="1"/>
  <c r="AE87" i="1"/>
  <c r="AZ87" i="1" s="1"/>
  <c r="AA87" i="1"/>
  <c r="AD87" i="1" s="1"/>
  <c r="Z87" i="1"/>
  <c r="S87" i="1"/>
  <c r="R87" i="1"/>
  <c r="Q87" i="1"/>
  <c r="P87" i="1"/>
  <c r="DR86" i="1"/>
  <c r="DQ86" i="1"/>
  <c r="DP86" i="1"/>
  <c r="DS86" i="1" s="1"/>
  <c r="DT86" i="1" s="1"/>
  <c r="DO86" i="1"/>
  <c r="DH86" i="1"/>
  <c r="DG86" i="1"/>
  <c r="DF86" i="1"/>
  <c r="DE86" i="1"/>
  <c r="CX86" i="1"/>
  <c r="CU86" i="1"/>
  <c r="CT86" i="1"/>
  <c r="CM86" i="1"/>
  <c r="CL86" i="1"/>
  <c r="CK86" i="1"/>
  <c r="CJ86" i="1"/>
  <c r="CI86" i="1"/>
  <c r="CN86" i="1" s="1"/>
  <c r="CC86" i="1"/>
  <c r="CB86" i="1"/>
  <c r="CA86" i="1"/>
  <c r="BZ86" i="1"/>
  <c r="BY86" i="1"/>
  <c r="CD86" i="1" s="1"/>
  <c r="BQ86" i="1"/>
  <c r="BP86" i="1"/>
  <c r="BS86" i="1" s="1"/>
  <c r="BO86" i="1"/>
  <c r="BT86" i="1" s="1"/>
  <c r="BH86" i="1"/>
  <c r="BG86" i="1"/>
  <c r="BF86" i="1"/>
  <c r="BI86" i="1" s="1"/>
  <c r="BJ86" i="1" s="1"/>
  <c r="BE86" i="1"/>
  <c r="AX86" i="1"/>
  <c r="AU86" i="1"/>
  <c r="AT86" i="1"/>
  <c r="AN86" i="1"/>
  <c r="AK86" i="1"/>
  <c r="AJ86" i="1"/>
  <c r="AO86" i="1" s="1"/>
  <c r="AD86" i="1"/>
  <c r="AA86" i="1"/>
  <c r="Z86" i="1"/>
  <c r="AE86" i="1" s="1"/>
  <c r="T86" i="1"/>
  <c r="S86" i="1"/>
  <c r="R86" i="1"/>
  <c r="Q86" i="1"/>
  <c r="P86" i="1"/>
  <c r="U86" i="1" s="1"/>
  <c r="DR85" i="1"/>
  <c r="DQ85" i="1"/>
  <c r="DS85" i="1" s="1"/>
  <c r="DP85" i="1"/>
  <c r="DO85" i="1"/>
  <c r="DI85" i="1"/>
  <c r="DH85" i="1"/>
  <c r="DG85" i="1"/>
  <c r="DF85" i="1"/>
  <c r="DE85" i="1"/>
  <c r="DJ85" i="1" s="1"/>
  <c r="CY85" i="1"/>
  <c r="CU85" i="1"/>
  <c r="CX85" i="1" s="1"/>
  <c r="CT85" i="1"/>
  <c r="CL85" i="1"/>
  <c r="CK85" i="1"/>
  <c r="CJ85" i="1"/>
  <c r="CI85" i="1"/>
  <c r="CD85" i="1"/>
  <c r="CB85" i="1"/>
  <c r="CA85" i="1"/>
  <c r="BZ85" i="1"/>
  <c r="CC85" i="1" s="1"/>
  <c r="BY85" i="1"/>
  <c r="BQ85" i="1"/>
  <c r="BS85" i="1" s="1"/>
  <c r="BP85" i="1"/>
  <c r="BO85" i="1"/>
  <c r="BT85" i="1" s="1"/>
  <c r="BH85" i="1"/>
  <c r="BG85" i="1"/>
  <c r="BI85" i="1" s="1"/>
  <c r="BF85" i="1"/>
  <c r="BE85" i="1"/>
  <c r="AU85" i="1"/>
  <c r="AX85" i="1" s="1"/>
  <c r="AY85" i="1" s="1"/>
  <c r="AT85" i="1"/>
  <c r="AK85" i="1"/>
  <c r="AN85" i="1" s="1"/>
  <c r="AO85" i="1" s="1"/>
  <c r="AJ85" i="1"/>
  <c r="AE85" i="1"/>
  <c r="AA85" i="1"/>
  <c r="AD85" i="1" s="1"/>
  <c r="Z85" i="1"/>
  <c r="S85" i="1"/>
  <c r="R85" i="1"/>
  <c r="Q85" i="1"/>
  <c r="P85" i="1"/>
  <c r="DR84" i="1"/>
  <c r="DQ84" i="1"/>
  <c r="DP84" i="1"/>
  <c r="DS84" i="1" s="1"/>
  <c r="DT84" i="1" s="1"/>
  <c r="DO84" i="1"/>
  <c r="DH84" i="1"/>
  <c r="DG84" i="1"/>
  <c r="DF84" i="1"/>
  <c r="DE84" i="1"/>
  <c r="CX84" i="1"/>
  <c r="CU84" i="1"/>
  <c r="CT84" i="1"/>
  <c r="CM84" i="1"/>
  <c r="CL84" i="1"/>
  <c r="CK84" i="1"/>
  <c r="CJ84" i="1"/>
  <c r="CI84" i="1"/>
  <c r="CN84" i="1" s="1"/>
  <c r="CC84" i="1"/>
  <c r="CB84" i="1"/>
  <c r="CA84" i="1"/>
  <c r="BZ84" i="1"/>
  <c r="BY84" i="1"/>
  <c r="CD84" i="1" s="1"/>
  <c r="BQ84" i="1"/>
  <c r="BP84" i="1"/>
  <c r="BS84" i="1" s="1"/>
  <c r="BO84" i="1"/>
  <c r="BH84" i="1"/>
  <c r="BG84" i="1"/>
  <c r="BF84" i="1"/>
  <c r="BI84" i="1" s="1"/>
  <c r="BJ84" i="1" s="1"/>
  <c r="BE84" i="1"/>
  <c r="AX84" i="1"/>
  <c r="AU84" i="1"/>
  <c r="AT84" i="1"/>
  <c r="AN84" i="1"/>
  <c r="AK84" i="1"/>
  <c r="AJ84" i="1"/>
  <c r="AO84" i="1" s="1"/>
  <c r="AD84" i="1"/>
  <c r="AA84" i="1"/>
  <c r="Z84" i="1"/>
  <c r="AE84" i="1" s="1"/>
  <c r="T84" i="1"/>
  <c r="S84" i="1"/>
  <c r="R84" i="1"/>
  <c r="Q84" i="1"/>
  <c r="P84" i="1"/>
  <c r="U84" i="1" s="1"/>
  <c r="DR83" i="1"/>
  <c r="DQ83" i="1"/>
  <c r="DS83" i="1" s="1"/>
  <c r="DP83" i="1"/>
  <c r="DO83" i="1"/>
  <c r="DI83" i="1"/>
  <c r="DH83" i="1"/>
  <c r="DG83" i="1"/>
  <c r="DF83" i="1"/>
  <c r="DE83" i="1"/>
  <c r="DJ83" i="1" s="1"/>
  <c r="CY83" i="1"/>
  <c r="CU83" i="1"/>
  <c r="CX83" i="1" s="1"/>
  <c r="CT83" i="1"/>
  <c r="CL83" i="1"/>
  <c r="CK83" i="1"/>
  <c r="CJ83" i="1"/>
  <c r="CI83" i="1"/>
  <c r="CB83" i="1"/>
  <c r="CA83" i="1"/>
  <c r="BZ83" i="1"/>
  <c r="CC83" i="1" s="1"/>
  <c r="CD83" i="1" s="1"/>
  <c r="BY83" i="1"/>
  <c r="BQ83" i="1"/>
  <c r="BS83" i="1" s="1"/>
  <c r="BP83" i="1"/>
  <c r="BO83" i="1"/>
  <c r="BT83" i="1" s="1"/>
  <c r="BH83" i="1"/>
  <c r="BG83" i="1"/>
  <c r="BI83" i="1" s="1"/>
  <c r="BF83" i="1"/>
  <c r="BE83" i="1"/>
  <c r="AU83" i="1"/>
  <c r="AX83" i="1" s="1"/>
  <c r="AY83" i="1" s="1"/>
  <c r="AT83" i="1"/>
  <c r="AK83" i="1"/>
  <c r="AN83" i="1" s="1"/>
  <c r="AO83" i="1" s="1"/>
  <c r="AJ83" i="1"/>
  <c r="AE83" i="1"/>
  <c r="AA83" i="1"/>
  <c r="AD83" i="1" s="1"/>
  <c r="Z83" i="1"/>
  <c r="S83" i="1"/>
  <c r="R83" i="1"/>
  <c r="Q83" i="1"/>
  <c r="P83" i="1"/>
  <c r="DR82" i="1"/>
  <c r="DQ82" i="1"/>
  <c r="DP82" i="1"/>
  <c r="DS82" i="1" s="1"/>
  <c r="DT82" i="1" s="1"/>
  <c r="DO82" i="1"/>
  <c r="DH82" i="1"/>
  <c r="DG82" i="1"/>
  <c r="DF82" i="1"/>
  <c r="DE82" i="1"/>
  <c r="CX82" i="1"/>
  <c r="CU82" i="1"/>
  <c r="CT82" i="1"/>
  <c r="CM82" i="1"/>
  <c r="CL82" i="1"/>
  <c r="CK82" i="1"/>
  <c r="CJ82" i="1"/>
  <c r="CI82" i="1"/>
  <c r="CN82" i="1" s="1"/>
  <c r="CC82" i="1"/>
  <c r="CB82" i="1"/>
  <c r="CA82" i="1"/>
  <c r="BZ82" i="1"/>
  <c r="BY82" i="1"/>
  <c r="CD82" i="1" s="1"/>
  <c r="BQ82" i="1"/>
  <c r="BP82" i="1"/>
  <c r="BS82" i="1" s="1"/>
  <c r="BO82" i="1"/>
  <c r="BT82" i="1" s="1"/>
  <c r="BH82" i="1"/>
  <c r="BG82" i="1"/>
  <c r="BF82" i="1"/>
  <c r="BI82" i="1" s="1"/>
  <c r="BJ82" i="1" s="1"/>
  <c r="BE82" i="1"/>
  <c r="AX82" i="1"/>
  <c r="AU82" i="1"/>
  <c r="AT82" i="1"/>
  <c r="AN82" i="1"/>
  <c r="AK82" i="1"/>
  <c r="AJ82" i="1"/>
  <c r="AO82" i="1" s="1"/>
  <c r="AD82" i="1"/>
  <c r="AA82" i="1"/>
  <c r="Z82" i="1"/>
  <c r="AE82" i="1" s="1"/>
  <c r="T82" i="1"/>
  <c r="S82" i="1"/>
  <c r="R82" i="1"/>
  <c r="Q82" i="1"/>
  <c r="P82" i="1"/>
  <c r="U82" i="1" s="1"/>
  <c r="DR81" i="1"/>
  <c r="DQ81" i="1"/>
  <c r="DS81" i="1" s="1"/>
  <c r="DP81" i="1"/>
  <c r="DO81" i="1"/>
  <c r="DI81" i="1"/>
  <c r="DH81" i="1"/>
  <c r="DG81" i="1"/>
  <c r="DF81" i="1"/>
  <c r="DE81" i="1"/>
  <c r="DJ81" i="1" s="1"/>
  <c r="CY81" i="1"/>
  <c r="CU81" i="1"/>
  <c r="CX81" i="1" s="1"/>
  <c r="CT81" i="1"/>
  <c r="CL81" i="1"/>
  <c r="CK81" i="1"/>
  <c r="CJ81" i="1"/>
  <c r="CI81" i="1"/>
  <c r="CB81" i="1"/>
  <c r="CA81" i="1"/>
  <c r="BZ81" i="1"/>
  <c r="CC81" i="1" s="1"/>
  <c r="BY81" i="1"/>
  <c r="CD81" i="1" s="1"/>
  <c r="BQ81" i="1"/>
  <c r="BP81" i="1"/>
  <c r="BS81" i="1" s="1"/>
  <c r="BO81" i="1"/>
  <c r="BH81" i="1"/>
  <c r="BG81" i="1"/>
  <c r="BF81" i="1"/>
  <c r="BE81" i="1"/>
  <c r="AU81" i="1"/>
  <c r="AX81" i="1" s="1"/>
  <c r="AT81" i="1"/>
  <c r="AK81" i="1"/>
  <c r="AN81" i="1" s="1"/>
  <c r="AJ81" i="1"/>
  <c r="AO81" i="1" s="1"/>
  <c r="AA81" i="1"/>
  <c r="AD81" i="1" s="1"/>
  <c r="AE81" i="1" s="1"/>
  <c r="Z81" i="1"/>
  <c r="S81" i="1"/>
  <c r="R81" i="1"/>
  <c r="Q81" i="1"/>
  <c r="P81" i="1"/>
  <c r="DR80" i="1"/>
  <c r="DQ80" i="1"/>
  <c r="DP80" i="1"/>
  <c r="DO80" i="1"/>
  <c r="DH80" i="1"/>
  <c r="DI80" i="1" s="1"/>
  <c r="DG80" i="1"/>
  <c r="DF80" i="1"/>
  <c r="DE80" i="1"/>
  <c r="CU80" i="1"/>
  <c r="CX80" i="1" s="1"/>
  <c r="CT80" i="1"/>
  <c r="CY80" i="1" s="1"/>
  <c r="CL80" i="1"/>
  <c r="CK80" i="1"/>
  <c r="CM80" i="1" s="1"/>
  <c r="CJ80" i="1"/>
  <c r="CI80" i="1"/>
  <c r="CC80" i="1"/>
  <c r="CB80" i="1"/>
  <c r="CA80" i="1"/>
  <c r="BZ80" i="1"/>
  <c r="BY80" i="1"/>
  <c r="CD80" i="1" s="1"/>
  <c r="BQ80" i="1"/>
  <c r="BP80" i="1"/>
  <c r="BS80" i="1" s="1"/>
  <c r="BO80" i="1"/>
  <c r="BI80" i="1"/>
  <c r="BH80" i="1"/>
  <c r="BG80" i="1"/>
  <c r="BF80" i="1"/>
  <c r="BE80" i="1"/>
  <c r="BJ80" i="1" s="1"/>
  <c r="AU80" i="1"/>
  <c r="AX80" i="1" s="1"/>
  <c r="AT80" i="1"/>
  <c r="AK80" i="1"/>
  <c r="AN80" i="1" s="1"/>
  <c r="AJ80" i="1"/>
  <c r="AA80" i="1"/>
  <c r="AD80" i="1" s="1"/>
  <c r="Z80" i="1"/>
  <c r="S80" i="1"/>
  <c r="R80" i="1"/>
  <c r="Q80" i="1"/>
  <c r="P80" i="1"/>
  <c r="DR79" i="1"/>
  <c r="DQ79" i="1"/>
  <c r="DP79" i="1"/>
  <c r="DO79" i="1"/>
  <c r="DH79" i="1"/>
  <c r="DG79" i="1"/>
  <c r="DF79" i="1"/>
  <c r="DI79" i="1" s="1"/>
  <c r="DJ79" i="1" s="1"/>
  <c r="DE79" i="1"/>
  <c r="CX79" i="1"/>
  <c r="CY79" i="1" s="1"/>
  <c r="CU79" i="1"/>
  <c r="CT79" i="1"/>
  <c r="CL79" i="1"/>
  <c r="CM79" i="1" s="1"/>
  <c r="CK79" i="1"/>
  <c r="CJ79" i="1"/>
  <c r="CI79" i="1"/>
  <c r="CB79" i="1"/>
  <c r="CA79" i="1"/>
  <c r="BZ79" i="1"/>
  <c r="BY79" i="1"/>
  <c r="BQ79" i="1"/>
  <c r="BS79" i="1" s="1"/>
  <c r="BP79" i="1"/>
  <c r="BO79" i="1"/>
  <c r="BI79" i="1"/>
  <c r="BH79" i="1"/>
  <c r="BG79" i="1"/>
  <c r="BF79" i="1"/>
  <c r="BE79" i="1"/>
  <c r="BJ79" i="1" s="1"/>
  <c r="AU79" i="1"/>
  <c r="AX79" i="1" s="1"/>
  <c r="AY79" i="1" s="1"/>
  <c r="AT79" i="1"/>
  <c r="AN79" i="1"/>
  <c r="AO79" i="1" s="1"/>
  <c r="AK79" i="1"/>
  <c r="AJ79" i="1"/>
  <c r="AA79" i="1"/>
  <c r="AD79" i="1" s="1"/>
  <c r="AE79" i="1" s="1"/>
  <c r="AZ79" i="1" s="1"/>
  <c r="Z79" i="1"/>
  <c r="T79" i="1"/>
  <c r="S79" i="1"/>
  <c r="R79" i="1"/>
  <c r="Q79" i="1"/>
  <c r="P79" i="1"/>
  <c r="U79" i="1" s="1"/>
  <c r="DS78" i="1"/>
  <c r="DR78" i="1"/>
  <c r="DQ78" i="1"/>
  <c r="DP78" i="1"/>
  <c r="DO78" i="1"/>
  <c r="DT78" i="1" s="1"/>
  <c r="DH78" i="1"/>
  <c r="DG78" i="1"/>
  <c r="DF78" i="1"/>
  <c r="DI78" i="1" s="1"/>
  <c r="DJ78" i="1" s="1"/>
  <c r="DU78" i="1" s="1"/>
  <c r="DE78" i="1"/>
  <c r="CY78" i="1"/>
  <c r="CX78" i="1"/>
  <c r="CU78" i="1"/>
  <c r="CT78" i="1"/>
  <c r="CN78" i="1"/>
  <c r="CL78" i="1"/>
  <c r="CK78" i="1"/>
  <c r="CJ78" i="1"/>
  <c r="CM78" i="1" s="1"/>
  <c r="CI78" i="1"/>
  <c r="CB78" i="1"/>
  <c r="CA78" i="1"/>
  <c r="BZ78" i="1"/>
  <c r="BY78" i="1"/>
  <c r="BS78" i="1"/>
  <c r="BQ78" i="1"/>
  <c r="BP78" i="1"/>
  <c r="BO78" i="1"/>
  <c r="BT78" i="1" s="1"/>
  <c r="BH78" i="1"/>
  <c r="BG78" i="1"/>
  <c r="BF78" i="1"/>
  <c r="BI78" i="1" s="1"/>
  <c r="BJ78" i="1" s="1"/>
  <c r="BE78" i="1"/>
  <c r="AY78" i="1"/>
  <c r="AX78" i="1"/>
  <c r="AU78" i="1"/>
  <c r="AT78" i="1"/>
  <c r="AO78" i="1"/>
  <c r="AN78" i="1"/>
  <c r="AK78" i="1"/>
  <c r="AJ78" i="1"/>
  <c r="AE78" i="1"/>
  <c r="AZ78" i="1" s="1"/>
  <c r="AD78" i="1"/>
  <c r="AA78" i="1"/>
  <c r="Z78" i="1"/>
  <c r="S78" i="1"/>
  <c r="R78" i="1"/>
  <c r="Q78" i="1"/>
  <c r="T78" i="1" s="1"/>
  <c r="U78" i="1" s="1"/>
  <c r="P78" i="1"/>
  <c r="DR77" i="1"/>
  <c r="DQ77" i="1"/>
  <c r="DP77" i="1"/>
  <c r="DS77" i="1" s="1"/>
  <c r="DT77" i="1" s="1"/>
  <c r="DO77" i="1"/>
  <c r="DH77" i="1"/>
  <c r="DG77" i="1"/>
  <c r="DF77" i="1"/>
  <c r="DE77" i="1"/>
  <c r="CU77" i="1"/>
  <c r="CX77" i="1" s="1"/>
  <c r="CY77" i="1" s="1"/>
  <c r="CT77" i="1"/>
  <c r="CL77" i="1"/>
  <c r="CK77" i="1"/>
  <c r="CJ77" i="1"/>
  <c r="CI77" i="1"/>
  <c r="CB77" i="1"/>
  <c r="CC77" i="1" s="1"/>
  <c r="CA77" i="1"/>
  <c r="BZ77" i="1"/>
  <c r="BY77" i="1"/>
  <c r="BQ77" i="1"/>
  <c r="BP77" i="1"/>
  <c r="BS77" i="1" s="1"/>
  <c r="BT77" i="1" s="1"/>
  <c r="BO77" i="1"/>
  <c r="BH77" i="1"/>
  <c r="BG77" i="1"/>
  <c r="BF77" i="1"/>
  <c r="BE77" i="1"/>
  <c r="AU77" i="1"/>
  <c r="AX77" i="1" s="1"/>
  <c r="AT77" i="1"/>
  <c r="AY77" i="1" s="1"/>
  <c r="AK77" i="1"/>
  <c r="AN77" i="1" s="1"/>
  <c r="AJ77" i="1"/>
  <c r="AO77" i="1" s="1"/>
  <c r="AA77" i="1"/>
  <c r="AD77" i="1" s="1"/>
  <c r="AE77" i="1" s="1"/>
  <c r="Z77" i="1"/>
  <c r="S77" i="1"/>
  <c r="R77" i="1"/>
  <c r="Q77" i="1"/>
  <c r="P77" i="1"/>
  <c r="DR76" i="1"/>
  <c r="DQ76" i="1"/>
  <c r="DP76" i="1"/>
  <c r="DO76" i="1"/>
  <c r="DH76" i="1"/>
  <c r="DI76" i="1" s="1"/>
  <c r="DG76" i="1"/>
  <c r="DF76" i="1"/>
  <c r="DE76" i="1"/>
  <c r="CU76" i="1"/>
  <c r="CX76" i="1" s="1"/>
  <c r="CT76" i="1"/>
  <c r="CY76" i="1" s="1"/>
  <c r="CL76" i="1"/>
  <c r="CK76" i="1"/>
  <c r="CM76" i="1" s="1"/>
  <c r="CJ76" i="1"/>
  <c r="CI76" i="1"/>
  <c r="CC76" i="1"/>
  <c r="CB76" i="1"/>
  <c r="CA76" i="1"/>
  <c r="BZ76" i="1"/>
  <c r="BY76" i="1"/>
  <c r="CD76" i="1" s="1"/>
  <c r="BQ76" i="1"/>
  <c r="BP76" i="1"/>
  <c r="BS76" i="1" s="1"/>
  <c r="BO76" i="1"/>
  <c r="BI76" i="1"/>
  <c r="BH76" i="1"/>
  <c r="BG76" i="1"/>
  <c r="BF76" i="1"/>
  <c r="BE76" i="1"/>
  <c r="BJ76" i="1" s="1"/>
  <c r="AU76" i="1"/>
  <c r="AX76" i="1" s="1"/>
  <c r="AT76" i="1"/>
  <c r="AK76" i="1"/>
  <c r="AN76" i="1" s="1"/>
  <c r="AJ76" i="1"/>
  <c r="AA76" i="1"/>
  <c r="AD76" i="1" s="1"/>
  <c r="Z76" i="1"/>
  <c r="S76" i="1"/>
  <c r="R76" i="1"/>
  <c r="Q76" i="1"/>
  <c r="P76" i="1"/>
  <c r="DR75" i="1"/>
  <c r="DQ75" i="1"/>
  <c r="DP75" i="1"/>
  <c r="DO75" i="1"/>
  <c r="DH75" i="1"/>
  <c r="DG75" i="1"/>
  <c r="DF75" i="1"/>
  <c r="DI75" i="1" s="1"/>
  <c r="DJ75" i="1" s="1"/>
  <c r="DE75" i="1"/>
  <c r="CX75" i="1"/>
  <c r="CY75" i="1" s="1"/>
  <c r="CU75" i="1"/>
  <c r="CT75" i="1"/>
  <c r="CM75" i="1"/>
  <c r="CL75" i="1"/>
  <c r="CK75" i="1"/>
  <c r="CJ75" i="1"/>
  <c r="CI75" i="1"/>
  <c r="CN75" i="1" s="1"/>
  <c r="CB75" i="1"/>
  <c r="CA75" i="1"/>
  <c r="BZ75" i="1"/>
  <c r="CC75" i="1" s="1"/>
  <c r="CD75" i="1" s="1"/>
  <c r="BY75" i="1"/>
  <c r="BQ75" i="1"/>
  <c r="BS75" i="1" s="1"/>
  <c r="BP75" i="1"/>
  <c r="BO75" i="1"/>
  <c r="BI75" i="1"/>
  <c r="BH75" i="1"/>
  <c r="BG75" i="1"/>
  <c r="BF75" i="1"/>
  <c r="BE75" i="1"/>
  <c r="BJ75" i="1" s="1"/>
  <c r="AX75" i="1"/>
  <c r="AY75" i="1" s="1"/>
  <c r="AU75" i="1"/>
  <c r="AT75" i="1"/>
  <c r="AN75" i="1"/>
  <c r="AO75" i="1" s="1"/>
  <c r="AK75" i="1"/>
  <c r="AJ75" i="1"/>
  <c r="AD75" i="1"/>
  <c r="AE75" i="1" s="1"/>
  <c r="AA75" i="1"/>
  <c r="Z75" i="1"/>
  <c r="T75" i="1"/>
  <c r="S75" i="1"/>
  <c r="R75" i="1"/>
  <c r="Q75" i="1"/>
  <c r="P75" i="1"/>
  <c r="U75" i="1" s="1"/>
  <c r="DR74" i="1"/>
  <c r="DQ74" i="1"/>
  <c r="DP74" i="1"/>
  <c r="DS74" i="1" s="1"/>
  <c r="DT74" i="1" s="1"/>
  <c r="DO74" i="1"/>
  <c r="DH74" i="1"/>
  <c r="DG74" i="1"/>
  <c r="DF74" i="1"/>
  <c r="DE74" i="1"/>
  <c r="CY74" i="1"/>
  <c r="CX74" i="1"/>
  <c r="CU74" i="1"/>
  <c r="CT74" i="1"/>
  <c r="CN74" i="1"/>
  <c r="CL74" i="1"/>
  <c r="CK74" i="1"/>
  <c r="CJ74" i="1"/>
  <c r="CM74" i="1" s="1"/>
  <c r="CI74" i="1"/>
  <c r="CB74" i="1"/>
  <c r="CA74" i="1"/>
  <c r="CC74" i="1" s="1"/>
  <c r="BZ74" i="1"/>
  <c r="BY74" i="1"/>
  <c r="BS74" i="1"/>
  <c r="BQ74" i="1"/>
  <c r="BP74" i="1"/>
  <c r="BO74" i="1"/>
  <c r="BH74" i="1"/>
  <c r="BG74" i="1"/>
  <c r="BF74" i="1"/>
  <c r="BE74" i="1"/>
  <c r="AY74" i="1"/>
  <c r="AX74" i="1"/>
  <c r="AU74" i="1"/>
  <c r="AT74" i="1"/>
  <c r="AO74" i="1"/>
  <c r="AN74" i="1"/>
  <c r="AK74" i="1"/>
  <c r="AJ74" i="1"/>
  <c r="AE74" i="1"/>
  <c r="AZ74" i="1" s="1"/>
  <c r="AD74" i="1"/>
  <c r="AA74" i="1"/>
  <c r="Z74" i="1"/>
  <c r="S74" i="1"/>
  <c r="R74" i="1"/>
  <c r="Q74" i="1"/>
  <c r="T74" i="1" s="1"/>
  <c r="U74" i="1" s="1"/>
  <c r="P74" i="1"/>
  <c r="DR73" i="1"/>
  <c r="DQ73" i="1"/>
  <c r="DS73" i="1" s="1"/>
  <c r="DP73" i="1"/>
  <c r="DO73" i="1"/>
  <c r="DT73" i="1" s="1"/>
  <c r="DH73" i="1"/>
  <c r="DG73" i="1"/>
  <c r="DI73" i="1" s="1"/>
  <c r="DF73" i="1"/>
  <c r="DE73" i="1"/>
  <c r="CU73" i="1"/>
  <c r="CX73" i="1" s="1"/>
  <c r="CT73" i="1"/>
  <c r="CY73" i="1" s="1"/>
  <c r="CL73" i="1"/>
  <c r="CK73" i="1"/>
  <c r="CJ73" i="1"/>
  <c r="CI73" i="1"/>
  <c r="CC73" i="1"/>
  <c r="CB73" i="1"/>
  <c r="CA73" i="1"/>
  <c r="BZ73" i="1"/>
  <c r="BY73" i="1"/>
  <c r="CD73" i="1" s="1"/>
  <c r="BQ73" i="1"/>
  <c r="BP73" i="1"/>
  <c r="BO73" i="1"/>
  <c r="BH73" i="1"/>
  <c r="BG73" i="1"/>
  <c r="BI73" i="1" s="1"/>
  <c r="BF73" i="1"/>
  <c r="BE73" i="1"/>
  <c r="AU73" i="1"/>
  <c r="AX73" i="1" s="1"/>
  <c r="AT73" i="1"/>
  <c r="AY73" i="1" s="1"/>
  <c r="AO73" i="1"/>
  <c r="AK73" i="1"/>
  <c r="AN73" i="1" s="1"/>
  <c r="AJ73" i="1"/>
  <c r="AA73" i="1"/>
  <c r="AD73" i="1" s="1"/>
  <c r="Z73" i="1"/>
  <c r="AE73" i="1" s="1"/>
  <c r="AZ73" i="1" s="1"/>
  <c r="S73" i="1"/>
  <c r="R73" i="1"/>
  <c r="Q73" i="1"/>
  <c r="P73" i="1"/>
  <c r="DR72" i="1"/>
  <c r="DQ72" i="1"/>
  <c r="DP72" i="1"/>
  <c r="DS72" i="1" s="1"/>
  <c r="DT72" i="1" s="1"/>
  <c r="DO72" i="1"/>
  <c r="DH72" i="1"/>
  <c r="DG72" i="1"/>
  <c r="DF72" i="1"/>
  <c r="DI72" i="1" s="1"/>
  <c r="DJ72" i="1" s="1"/>
  <c r="DU72" i="1" s="1"/>
  <c r="DE72" i="1"/>
  <c r="CU72" i="1"/>
  <c r="CX72" i="1" s="1"/>
  <c r="CT72" i="1"/>
  <c r="CM72" i="1"/>
  <c r="CL72" i="1"/>
  <c r="CK72" i="1"/>
  <c r="CJ72" i="1"/>
  <c r="CI72" i="1"/>
  <c r="CN72" i="1" s="1"/>
  <c r="CB72" i="1"/>
  <c r="CA72" i="1"/>
  <c r="CC72" i="1" s="1"/>
  <c r="BZ72" i="1"/>
  <c r="BY72" i="1"/>
  <c r="BQ72" i="1"/>
  <c r="BP72" i="1"/>
  <c r="BS72" i="1" s="1"/>
  <c r="BO72" i="1"/>
  <c r="BI72" i="1"/>
  <c r="BH72" i="1"/>
  <c r="BG72" i="1"/>
  <c r="BF72" i="1"/>
  <c r="BE72" i="1"/>
  <c r="BJ72" i="1" s="1"/>
  <c r="AX72" i="1"/>
  <c r="AU72" i="1"/>
  <c r="AT72" i="1"/>
  <c r="AY72" i="1" s="1"/>
  <c r="AK72" i="1"/>
  <c r="AN72" i="1" s="1"/>
  <c r="AJ72" i="1"/>
  <c r="AD72" i="1"/>
  <c r="AA72" i="1"/>
  <c r="Z72" i="1"/>
  <c r="S72" i="1"/>
  <c r="R72" i="1"/>
  <c r="T72" i="1" s="1"/>
  <c r="Q72" i="1"/>
  <c r="P72" i="1"/>
  <c r="DR71" i="1"/>
  <c r="DQ71" i="1"/>
  <c r="DS71" i="1" s="1"/>
  <c r="DP71" i="1"/>
  <c r="DO71" i="1"/>
  <c r="DI71" i="1"/>
  <c r="DH71" i="1"/>
  <c r="DG71" i="1"/>
  <c r="DF71" i="1"/>
  <c r="DE71" i="1"/>
  <c r="DJ71" i="1" s="1"/>
  <c r="CX71" i="1"/>
  <c r="CY71" i="1" s="1"/>
  <c r="CU71" i="1"/>
  <c r="CT71" i="1"/>
  <c r="CM71" i="1"/>
  <c r="CL71" i="1"/>
  <c r="CK71" i="1"/>
  <c r="CJ71" i="1"/>
  <c r="CI71" i="1"/>
  <c r="CN71" i="1" s="1"/>
  <c r="CB71" i="1"/>
  <c r="CA71" i="1"/>
  <c r="BZ71" i="1"/>
  <c r="BY71" i="1"/>
  <c r="BT71" i="1"/>
  <c r="BQ71" i="1"/>
  <c r="BS71" i="1" s="1"/>
  <c r="BP71" i="1"/>
  <c r="BO71" i="1"/>
  <c r="BH71" i="1"/>
  <c r="BG71" i="1"/>
  <c r="BI71" i="1" s="1"/>
  <c r="BF71" i="1"/>
  <c r="BE71" i="1"/>
  <c r="BJ71" i="1" s="1"/>
  <c r="AX71" i="1"/>
  <c r="AY71" i="1" s="1"/>
  <c r="AU71" i="1"/>
  <c r="AT71" i="1"/>
  <c r="AN71" i="1"/>
  <c r="AO71" i="1" s="1"/>
  <c r="AK71" i="1"/>
  <c r="AJ71" i="1"/>
  <c r="AD71" i="1"/>
  <c r="AE71" i="1" s="1"/>
  <c r="AA71" i="1"/>
  <c r="Z71" i="1"/>
  <c r="T71" i="1"/>
  <c r="S71" i="1"/>
  <c r="R71" i="1"/>
  <c r="Q71" i="1"/>
  <c r="P71" i="1"/>
  <c r="U71" i="1" s="1"/>
  <c r="DR70" i="1"/>
  <c r="DQ70" i="1"/>
  <c r="DP70" i="1"/>
  <c r="DS70" i="1" s="1"/>
  <c r="DT70" i="1" s="1"/>
  <c r="DO70" i="1"/>
  <c r="DH70" i="1"/>
  <c r="DG70" i="1"/>
  <c r="DF70" i="1"/>
  <c r="DE70" i="1"/>
  <c r="CY70" i="1"/>
  <c r="CX70" i="1"/>
  <c r="CU70" i="1"/>
  <c r="CT70" i="1"/>
  <c r="CL70" i="1"/>
  <c r="CK70" i="1"/>
  <c r="CJ70" i="1"/>
  <c r="CM70" i="1" s="1"/>
  <c r="CN70" i="1" s="1"/>
  <c r="CI70" i="1"/>
  <c r="CC70" i="1"/>
  <c r="CB70" i="1"/>
  <c r="CA70" i="1"/>
  <c r="BZ70" i="1"/>
  <c r="BY70" i="1"/>
  <c r="CD70" i="1" s="1"/>
  <c r="BQ70" i="1"/>
  <c r="BP70" i="1"/>
  <c r="BS70" i="1" s="1"/>
  <c r="BO70" i="1"/>
  <c r="BT70" i="1" s="1"/>
  <c r="CZ70" i="1" s="1"/>
  <c r="BH70" i="1"/>
  <c r="BG70" i="1"/>
  <c r="BF70" i="1"/>
  <c r="BE70" i="1"/>
  <c r="AY70" i="1"/>
  <c r="AX70" i="1"/>
  <c r="AU70" i="1"/>
  <c r="AT70" i="1"/>
  <c r="AO70" i="1"/>
  <c r="AN70" i="1"/>
  <c r="AK70" i="1"/>
  <c r="AJ70" i="1"/>
  <c r="AE70" i="1"/>
  <c r="AZ70" i="1" s="1"/>
  <c r="AD70" i="1"/>
  <c r="AA70" i="1"/>
  <c r="Z70" i="1"/>
  <c r="S70" i="1"/>
  <c r="R70" i="1"/>
  <c r="Q70" i="1"/>
  <c r="T70" i="1" s="1"/>
  <c r="U70" i="1" s="1"/>
  <c r="P70" i="1"/>
  <c r="DS69" i="1"/>
  <c r="DR69" i="1"/>
  <c r="DQ69" i="1"/>
  <c r="DP69" i="1"/>
  <c r="DO69" i="1"/>
  <c r="DT69" i="1" s="1"/>
  <c r="DH69" i="1"/>
  <c r="DI69" i="1" s="1"/>
  <c r="DG69" i="1"/>
  <c r="DF69" i="1"/>
  <c r="DE69" i="1"/>
  <c r="CU69" i="1"/>
  <c r="CX69" i="1" s="1"/>
  <c r="CT69" i="1"/>
  <c r="CN69" i="1"/>
  <c r="CL69" i="1"/>
  <c r="CK69" i="1"/>
  <c r="CJ69" i="1"/>
  <c r="CM69" i="1" s="1"/>
  <c r="CI69" i="1"/>
  <c r="CB69" i="1"/>
  <c r="CA69" i="1"/>
  <c r="BZ69" i="1"/>
  <c r="CC69" i="1" s="1"/>
  <c r="CD69" i="1" s="1"/>
  <c r="BY69" i="1"/>
  <c r="BQ69" i="1"/>
  <c r="BP69" i="1"/>
  <c r="BS69" i="1" s="1"/>
  <c r="BT69" i="1" s="1"/>
  <c r="BO69" i="1"/>
  <c r="BH69" i="1"/>
  <c r="BG69" i="1"/>
  <c r="BI69" i="1" s="1"/>
  <c r="BF69" i="1"/>
  <c r="BE69" i="1"/>
  <c r="AU69" i="1"/>
  <c r="AX69" i="1" s="1"/>
  <c r="AY69" i="1" s="1"/>
  <c r="AT69" i="1"/>
  <c r="AO69" i="1"/>
  <c r="AK69" i="1"/>
  <c r="AN69" i="1" s="1"/>
  <c r="AJ69" i="1"/>
  <c r="AA69" i="1"/>
  <c r="AD69" i="1" s="1"/>
  <c r="AE69" i="1" s="1"/>
  <c r="AZ69" i="1" s="1"/>
  <c r="Z69" i="1"/>
  <c r="U69" i="1"/>
  <c r="S69" i="1"/>
  <c r="R69" i="1"/>
  <c r="Q69" i="1"/>
  <c r="T69" i="1" s="1"/>
  <c r="P69" i="1"/>
  <c r="DR68" i="1"/>
  <c r="DQ68" i="1"/>
  <c r="DP68" i="1"/>
  <c r="DO68" i="1"/>
  <c r="DH68" i="1"/>
  <c r="DG68" i="1"/>
  <c r="DF68" i="1"/>
  <c r="DI68" i="1" s="1"/>
  <c r="DJ68" i="1" s="1"/>
  <c r="DE68" i="1"/>
  <c r="CU68" i="1"/>
  <c r="CX68" i="1" s="1"/>
  <c r="CT68" i="1"/>
  <c r="CL68" i="1"/>
  <c r="CK68" i="1"/>
  <c r="CJ68" i="1"/>
  <c r="CM68" i="1" s="1"/>
  <c r="CN68" i="1" s="1"/>
  <c r="CI68" i="1"/>
  <c r="CD68" i="1"/>
  <c r="CB68" i="1"/>
  <c r="CA68" i="1"/>
  <c r="BZ68" i="1"/>
  <c r="CC68" i="1" s="1"/>
  <c r="BY68" i="1"/>
  <c r="BQ68" i="1"/>
  <c r="BS68" i="1" s="1"/>
  <c r="BP68" i="1"/>
  <c r="BO68" i="1"/>
  <c r="BT68" i="1" s="1"/>
  <c r="BI68" i="1"/>
  <c r="BH68" i="1"/>
  <c r="BG68" i="1"/>
  <c r="BF68" i="1"/>
  <c r="BE68" i="1"/>
  <c r="BJ68" i="1" s="1"/>
  <c r="AU68" i="1"/>
  <c r="AX68" i="1" s="1"/>
  <c r="AY68" i="1" s="1"/>
  <c r="AT68" i="1"/>
  <c r="AK68" i="1"/>
  <c r="AN68" i="1" s="1"/>
  <c r="AO68" i="1" s="1"/>
  <c r="AJ68" i="1"/>
  <c r="AA68" i="1"/>
  <c r="AD68" i="1" s="1"/>
  <c r="AE68" i="1" s="1"/>
  <c r="Z68" i="1"/>
  <c r="S68" i="1"/>
  <c r="R68" i="1"/>
  <c r="Q68" i="1"/>
  <c r="P68" i="1"/>
  <c r="DR67" i="1"/>
  <c r="DQ67" i="1"/>
  <c r="DP67" i="1"/>
  <c r="DS67" i="1" s="1"/>
  <c r="DT67" i="1" s="1"/>
  <c r="DO67" i="1"/>
  <c r="DJ67" i="1"/>
  <c r="DH67" i="1"/>
  <c r="DG67" i="1"/>
  <c r="DF67" i="1"/>
  <c r="DI67" i="1" s="1"/>
  <c r="DE67" i="1"/>
  <c r="CX67" i="1"/>
  <c r="CU67" i="1"/>
  <c r="CT67" i="1"/>
  <c r="CY67" i="1" s="1"/>
  <c r="CM67" i="1"/>
  <c r="CL67" i="1"/>
  <c r="CK67" i="1"/>
  <c r="CJ67" i="1"/>
  <c r="CI67" i="1"/>
  <c r="CN67" i="1" s="1"/>
  <c r="CB67" i="1"/>
  <c r="CA67" i="1"/>
  <c r="CC67" i="1" s="1"/>
  <c r="BZ67" i="1"/>
  <c r="BY67" i="1"/>
  <c r="BS67" i="1"/>
  <c r="BQ67" i="1"/>
  <c r="BP67" i="1"/>
  <c r="BO67" i="1"/>
  <c r="BT67" i="1" s="1"/>
  <c r="BH67" i="1"/>
  <c r="BG67" i="1"/>
  <c r="BF67" i="1"/>
  <c r="BI67" i="1" s="1"/>
  <c r="BJ67" i="1" s="1"/>
  <c r="BE67" i="1"/>
  <c r="AX67" i="1"/>
  <c r="AU67" i="1"/>
  <c r="AT67" i="1"/>
  <c r="AN67" i="1"/>
  <c r="AK67" i="1"/>
  <c r="AJ67" i="1"/>
  <c r="AO67" i="1" s="1"/>
  <c r="AD67" i="1"/>
  <c r="AA67" i="1"/>
  <c r="Z67" i="1"/>
  <c r="AE67" i="1" s="1"/>
  <c r="T67" i="1"/>
  <c r="S67" i="1"/>
  <c r="R67" i="1"/>
  <c r="Q67" i="1"/>
  <c r="P67" i="1"/>
  <c r="U67" i="1" s="1"/>
  <c r="DS66" i="1"/>
  <c r="DR66" i="1"/>
  <c r="DQ66" i="1"/>
  <c r="DP66" i="1"/>
  <c r="DO66" i="1"/>
  <c r="DT66" i="1" s="1"/>
  <c r="DH66" i="1"/>
  <c r="DG66" i="1"/>
  <c r="DI66" i="1" s="1"/>
  <c r="DF66" i="1"/>
  <c r="DE66" i="1"/>
  <c r="CU66" i="1"/>
  <c r="CX66" i="1" s="1"/>
  <c r="CY66" i="1" s="1"/>
  <c r="CT66" i="1"/>
  <c r="CN66" i="1"/>
  <c r="CL66" i="1"/>
  <c r="CK66" i="1"/>
  <c r="CJ66" i="1"/>
  <c r="CM66" i="1" s="1"/>
  <c r="CI66" i="1"/>
  <c r="CB66" i="1"/>
  <c r="CA66" i="1"/>
  <c r="BZ66" i="1"/>
  <c r="CC66" i="1" s="1"/>
  <c r="CD66" i="1" s="1"/>
  <c r="BY66" i="1"/>
  <c r="BQ66" i="1"/>
  <c r="BP66" i="1"/>
  <c r="BS66" i="1" s="1"/>
  <c r="BO66" i="1"/>
  <c r="BT66" i="1" s="1"/>
  <c r="BH66" i="1"/>
  <c r="BG66" i="1"/>
  <c r="BI66" i="1" s="1"/>
  <c r="BF66" i="1"/>
  <c r="BE66" i="1"/>
  <c r="AU66" i="1"/>
  <c r="AX66" i="1" s="1"/>
  <c r="AY66" i="1" s="1"/>
  <c r="AT66" i="1"/>
  <c r="AO66" i="1"/>
  <c r="AK66" i="1"/>
  <c r="AN66" i="1" s="1"/>
  <c r="AJ66" i="1"/>
  <c r="AA66" i="1"/>
  <c r="AD66" i="1" s="1"/>
  <c r="AE66" i="1" s="1"/>
  <c r="Z66" i="1"/>
  <c r="U66" i="1"/>
  <c r="S66" i="1"/>
  <c r="R66" i="1"/>
  <c r="Q66" i="1"/>
  <c r="T66" i="1" s="1"/>
  <c r="P66" i="1"/>
  <c r="DR65" i="1"/>
  <c r="DQ65" i="1"/>
  <c r="DP65" i="1"/>
  <c r="DS65" i="1" s="1"/>
  <c r="DT65" i="1" s="1"/>
  <c r="DO65" i="1"/>
  <c r="DH65" i="1"/>
  <c r="DG65" i="1"/>
  <c r="DF65" i="1"/>
  <c r="DI65" i="1" s="1"/>
  <c r="DJ65" i="1" s="1"/>
  <c r="DU65" i="1" s="1"/>
  <c r="DE65" i="1"/>
  <c r="CX65" i="1"/>
  <c r="CU65" i="1"/>
  <c r="CT65" i="1"/>
  <c r="CY65" i="1" s="1"/>
  <c r="CL65" i="1"/>
  <c r="CK65" i="1"/>
  <c r="CM65" i="1" s="1"/>
  <c r="CJ65" i="1"/>
  <c r="CI65" i="1"/>
  <c r="CN65" i="1" s="1"/>
  <c r="CC65" i="1"/>
  <c r="CB65" i="1"/>
  <c r="CA65" i="1"/>
  <c r="BZ65" i="1"/>
  <c r="BY65" i="1"/>
  <c r="CD65" i="1" s="1"/>
  <c r="BQ65" i="1"/>
  <c r="BP65" i="1"/>
  <c r="BS65" i="1" s="1"/>
  <c r="BO65" i="1"/>
  <c r="BH65" i="1"/>
  <c r="BG65" i="1"/>
  <c r="BF65" i="1"/>
  <c r="BI65" i="1" s="1"/>
  <c r="BJ65" i="1" s="1"/>
  <c r="BE65" i="1"/>
  <c r="AX65" i="1"/>
  <c r="AU65" i="1"/>
  <c r="AT65" i="1"/>
  <c r="AY65" i="1" s="1"/>
  <c r="AN65" i="1"/>
  <c r="AK65" i="1"/>
  <c r="AJ65" i="1"/>
  <c r="AO65" i="1" s="1"/>
  <c r="AZ65" i="1" s="1"/>
  <c r="AD65" i="1"/>
  <c r="AA65" i="1"/>
  <c r="Z65" i="1"/>
  <c r="AE65" i="1" s="1"/>
  <c r="T65" i="1"/>
  <c r="S65" i="1"/>
  <c r="R65" i="1"/>
  <c r="Q65" i="1"/>
  <c r="P65" i="1"/>
  <c r="U65" i="1" s="1"/>
  <c r="DR64" i="1"/>
  <c r="DQ64" i="1"/>
  <c r="DS64" i="1" s="1"/>
  <c r="DP64" i="1"/>
  <c r="DO64" i="1"/>
  <c r="DH64" i="1"/>
  <c r="DG64" i="1"/>
  <c r="DI64" i="1" s="1"/>
  <c r="DF64" i="1"/>
  <c r="DE64" i="1"/>
  <c r="CY64" i="1"/>
  <c r="CU64" i="1"/>
  <c r="CX64" i="1" s="1"/>
  <c r="CT64" i="1"/>
  <c r="CL64" i="1"/>
  <c r="CK64" i="1"/>
  <c r="CJ64" i="1"/>
  <c r="CI64" i="1"/>
  <c r="CB64" i="1"/>
  <c r="CA64" i="1"/>
  <c r="BZ64" i="1"/>
  <c r="BY64" i="1"/>
  <c r="BQ64" i="1"/>
  <c r="BS64" i="1" s="1"/>
  <c r="BP64" i="1"/>
  <c r="BO64" i="1"/>
  <c r="BT64" i="1" s="1"/>
  <c r="BI64" i="1"/>
  <c r="BH64" i="1"/>
  <c r="BG64" i="1"/>
  <c r="BF64" i="1"/>
  <c r="BE64" i="1"/>
  <c r="BJ64" i="1" s="1"/>
  <c r="AY64" i="1"/>
  <c r="AU64" i="1"/>
  <c r="AX64" i="1" s="1"/>
  <c r="AT64" i="1"/>
  <c r="AK64" i="1"/>
  <c r="AN64" i="1" s="1"/>
  <c r="AO64" i="1" s="1"/>
  <c r="AJ64" i="1"/>
  <c r="AE64" i="1"/>
  <c r="AA64" i="1"/>
  <c r="AD64" i="1" s="1"/>
  <c r="Z64" i="1"/>
  <c r="S64" i="1"/>
  <c r="R64" i="1"/>
  <c r="Q64" i="1"/>
  <c r="P64" i="1"/>
  <c r="DR63" i="1"/>
  <c r="DQ63" i="1"/>
  <c r="DP63" i="1"/>
  <c r="DS63" i="1" s="1"/>
  <c r="DT63" i="1" s="1"/>
  <c r="DO63" i="1"/>
  <c r="DJ63" i="1"/>
  <c r="DH63" i="1"/>
  <c r="DG63" i="1"/>
  <c r="DF63" i="1"/>
  <c r="DI63" i="1" s="1"/>
  <c r="DE63" i="1"/>
  <c r="CX63" i="1"/>
  <c r="CU63" i="1"/>
  <c r="CT63" i="1"/>
  <c r="CL63" i="1"/>
  <c r="CK63" i="1"/>
  <c r="CM63" i="1" s="1"/>
  <c r="CJ63" i="1"/>
  <c r="CI63" i="1"/>
  <c r="CC63" i="1"/>
  <c r="CB63" i="1"/>
  <c r="CA63" i="1"/>
  <c r="BZ63" i="1"/>
  <c r="BY63" i="1"/>
  <c r="CD63" i="1" s="1"/>
  <c r="BS63" i="1"/>
  <c r="BQ63" i="1"/>
  <c r="BP63" i="1"/>
  <c r="BO63" i="1"/>
  <c r="BT63" i="1" s="1"/>
  <c r="BH63" i="1"/>
  <c r="BG63" i="1"/>
  <c r="BF63" i="1"/>
  <c r="BI63" i="1" s="1"/>
  <c r="BJ63" i="1" s="1"/>
  <c r="BE63" i="1"/>
  <c r="AX63" i="1"/>
  <c r="AU63" i="1"/>
  <c r="AT63" i="1"/>
  <c r="AY63" i="1" s="1"/>
  <c r="AN63" i="1"/>
  <c r="AK63" i="1"/>
  <c r="AJ63" i="1"/>
  <c r="AO63" i="1" s="1"/>
  <c r="AD63" i="1"/>
  <c r="AA63" i="1"/>
  <c r="Z63" i="1"/>
  <c r="T63" i="1"/>
  <c r="S63" i="1"/>
  <c r="R63" i="1"/>
  <c r="Q63" i="1"/>
  <c r="P63" i="1"/>
  <c r="U63" i="1" s="1"/>
  <c r="DR62" i="1"/>
  <c r="DQ62" i="1"/>
  <c r="DS62" i="1" s="1"/>
  <c r="DP62" i="1"/>
  <c r="DO62" i="1"/>
  <c r="DH62" i="1"/>
  <c r="DG62" i="1"/>
  <c r="DI62" i="1" s="1"/>
  <c r="DF62" i="1"/>
  <c r="DE62" i="1"/>
  <c r="CY62" i="1"/>
  <c r="CU62" i="1"/>
  <c r="CX62" i="1" s="1"/>
  <c r="CT62" i="1"/>
  <c r="CL62" i="1"/>
  <c r="CK62" i="1"/>
  <c r="CJ62" i="1"/>
  <c r="CI62" i="1"/>
  <c r="CB62" i="1"/>
  <c r="CA62" i="1"/>
  <c r="BZ62" i="1"/>
  <c r="BY62" i="1"/>
  <c r="BQ62" i="1"/>
  <c r="BP62" i="1"/>
  <c r="BO62" i="1"/>
  <c r="BI62" i="1"/>
  <c r="BH62" i="1"/>
  <c r="BG62" i="1"/>
  <c r="BF62" i="1"/>
  <c r="BE62" i="1"/>
  <c r="BJ62" i="1" s="1"/>
  <c r="AY62" i="1"/>
  <c r="AU62" i="1"/>
  <c r="AX62" i="1" s="1"/>
  <c r="AT62" i="1"/>
  <c r="AK62" i="1"/>
  <c r="AN62" i="1" s="1"/>
  <c r="AO62" i="1" s="1"/>
  <c r="AJ62" i="1"/>
  <c r="AE62" i="1"/>
  <c r="AA62" i="1"/>
  <c r="AD62" i="1" s="1"/>
  <c r="Z62" i="1"/>
  <c r="S62" i="1"/>
  <c r="R62" i="1"/>
  <c r="Q62" i="1"/>
  <c r="P62" i="1"/>
  <c r="DR61" i="1"/>
  <c r="DQ61" i="1"/>
  <c r="DP61" i="1"/>
  <c r="DS61" i="1" s="1"/>
  <c r="DT61" i="1" s="1"/>
  <c r="DO61" i="1"/>
  <c r="DJ61" i="1"/>
  <c r="DH61" i="1"/>
  <c r="DG61" i="1"/>
  <c r="DF61" i="1"/>
  <c r="DI61" i="1" s="1"/>
  <c r="DE61" i="1"/>
  <c r="CX61" i="1"/>
  <c r="CU61" i="1"/>
  <c r="CT61" i="1"/>
  <c r="CL61" i="1"/>
  <c r="CK61" i="1"/>
  <c r="CM61" i="1" s="1"/>
  <c r="CJ61" i="1"/>
  <c r="CI61" i="1"/>
  <c r="CC61" i="1"/>
  <c r="CB61" i="1"/>
  <c r="CA61" i="1"/>
  <c r="BZ61" i="1"/>
  <c r="BY61" i="1"/>
  <c r="CD61" i="1" s="1"/>
  <c r="BS61" i="1"/>
  <c r="BQ61" i="1"/>
  <c r="BP61" i="1"/>
  <c r="BO61" i="1"/>
  <c r="BT61" i="1" s="1"/>
  <c r="BH61" i="1"/>
  <c r="BG61" i="1"/>
  <c r="BF61" i="1"/>
  <c r="BI61" i="1" s="1"/>
  <c r="BJ61" i="1" s="1"/>
  <c r="BE61" i="1"/>
  <c r="AX61" i="1"/>
  <c r="AU61" i="1"/>
  <c r="AT61" i="1"/>
  <c r="AY61" i="1" s="1"/>
  <c r="AN61" i="1"/>
  <c r="AK61" i="1"/>
  <c r="AJ61" i="1"/>
  <c r="AO61" i="1" s="1"/>
  <c r="AD61" i="1"/>
  <c r="AA61" i="1"/>
  <c r="Z61" i="1"/>
  <c r="T61" i="1"/>
  <c r="S61" i="1"/>
  <c r="R61" i="1"/>
  <c r="Q61" i="1"/>
  <c r="P61" i="1"/>
  <c r="U61" i="1" s="1"/>
  <c r="DR60" i="1"/>
  <c r="DQ60" i="1"/>
  <c r="DS60" i="1" s="1"/>
  <c r="DP60" i="1"/>
  <c r="DO60" i="1"/>
  <c r="DH60" i="1"/>
  <c r="DG60" i="1"/>
  <c r="DI60" i="1" s="1"/>
  <c r="DF60" i="1"/>
  <c r="DE60" i="1"/>
  <c r="CY60" i="1"/>
  <c r="CU60" i="1"/>
  <c r="CX60" i="1" s="1"/>
  <c r="CT60" i="1"/>
  <c r="CL60" i="1"/>
  <c r="CK60" i="1"/>
  <c r="CJ60" i="1"/>
  <c r="CI60" i="1"/>
  <c r="CB60" i="1"/>
  <c r="CA60" i="1"/>
  <c r="BZ60" i="1"/>
  <c r="BY60" i="1"/>
  <c r="BQ60" i="1"/>
  <c r="BS60" i="1" s="1"/>
  <c r="BP60" i="1"/>
  <c r="BO60" i="1"/>
  <c r="BT60" i="1" s="1"/>
  <c r="BI60" i="1"/>
  <c r="BH60" i="1"/>
  <c r="BG60" i="1"/>
  <c r="BF60" i="1"/>
  <c r="BE60" i="1"/>
  <c r="BJ60" i="1" s="1"/>
  <c r="AY60" i="1"/>
  <c r="AU60" i="1"/>
  <c r="AX60" i="1" s="1"/>
  <c r="AT60" i="1"/>
  <c r="AK60" i="1"/>
  <c r="AN60" i="1" s="1"/>
  <c r="AO60" i="1" s="1"/>
  <c r="AJ60" i="1"/>
  <c r="AE60" i="1"/>
  <c r="AA60" i="1"/>
  <c r="AD60" i="1" s="1"/>
  <c r="Z60" i="1"/>
  <c r="S60" i="1"/>
  <c r="R60" i="1"/>
  <c r="Q60" i="1"/>
  <c r="P60" i="1"/>
  <c r="DR59" i="1"/>
  <c r="DQ59" i="1"/>
  <c r="DP59" i="1"/>
  <c r="DS59" i="1" s="1"/>
  <c r="DT59" i="1" s="1"/>
  <c r="DO59" i="1"/>
  <c r="DJ59" i="1"/>
  <c r="DH59" i="1"/>
  <c r="DG59" i="1"/>
  <c r="DF59" i="1"/>
  <c r="DI59" i="1" s="1"/>
  <c r="DE59" i="1"/>
  <c r="CX59" i="1"/>
  <c r="CU59" i="1"/>
  <c r="CT59" i="1"/>
  <c r="CL59" i="1"/>
  <c r="CK59" i="1"/>
  <c r="CM59" i="1" s="1"/>
  <c r="CJ59" i="1"/>
  <c r="CI59" i="1"/>
  <c r="CC59" i="1"/>
  <c r="CB59" i="1"/>
  <c r="CA59" i="1"/>
  <c r="BZ59" i="1"/>
  <c r="BY59" i="1"/>
  <c r="CD59" i="1" s="1"/>
  <c r="BS59" i="1"/>
  <c r="BQ59" i="1"/>
  <c r="BP59" i="1"/>
  <c r="BO59" i="1"/>
  <c r="BT59" i="1" s="1"/>
  <c r="BH59" i="1"/>
  <c r="BG59" i="1"/>
  <c r="BF59" i="1"/>
  <c r="BI59" i="1" s="1"/>
  <c r="BJ59" i="1" s="1"/>
  <c r="BE59" i="1"/>
  <c r="AX59" i="1"/>
  <c r="AU59" i="1"/>
  <c r="AT59" i="1"/>
  <c r="AY59" i="1" s="1"/>
  <c r="AN59" i="1"/>
  <c r="AK59" i="1"/>
  <c r="AJ59" i="1"/>
  <c r="AO59" i="1" s="1"/>
  <c r="AD59" i="1"/>
  <c r="AA59" i="1"/>
  <c r="Z59" i="1"/>
  <c r="T59" i="1"/>
  <c r="S59" i="1"/>
  <c r="R59" i="1"/>
  <c r="Q59" i="1"/>
  <c r="P59" i="1"/>
  <c r="U59" i="1" s="1"/>
  <c r="DR58" i="1"/>
  <c r="DQ58" i="1"/>
  <c r="DS58" i="1" s="1"/>
  <c r="DP58" i="1"/>
  <c r="DO58" i="1"/>
  <c r="DH58" i="1"/>
  <c r="DG58" i="1"/>
  <c r="DI58" i="1" s="1"/>
  <c r="DF58" i="1"/>
  <c r="DE58" i="1"/>
  <c r="CY58" i="1"/>
  <c r="CU58" i="1"/>
  <c r="CX58" i="1" s="1"/>
  <c r="CT58" i="1"/>
  <c r="CL58" i="1"/>
  <c r="CK58" i="1"/>
  <c r="CJ58" i="1"/>
  <c r="CI58" i="1"/>
  <c r="CB58" i="1"/>
  <c r="CA58" i="1"/>
  <c r="BZ58" i="1"/>
  <c r="BY58" i="1"/>
  <c r="BQ58" i="1"/>
  <c r="BP58" i="1"/>
  <c r="BO58" i="1"/>
  <c r="BI58" i="1"/>
  <c r="BH58" i="1"/>
  <c r="BG58" i="1"/>
  <c r="BF58" i="1"/>
  <c r="BE58" i="1"/>
  <c r="BJ58" i="1" s="1"/>
  <c r="AY58" i="1"/>
  <c r="AU58" i="1"/>
  <c r="AX58" i="1" s="1"/>
  <c r="AT58" i="1"/>
  <c r="AK58" i="1"/>
  <c r="AN58" i="1" s="1"/>
  <c r="AO58" i="1" s="1"/>
  <c r="AJ58" i="1"/>
  <c r="AE58" i="1"/>
  <c r="AA58" i="1"/>
  <c r="AD58" i="1" s="1"/>
  <c r="Z58" i="1"/>
  <c r="S58" i="1"/>
  <c r="R58" i="1"/>
  <c r="Q58" i="1"/>
  <c r="P58" i="1"/>
  <c r="DR57" i="1"/>
  <c r="DQ57" i="1"/>
  <c r="DP57" i="1"/>
  <c r="DS57" i="1" s="1"/>
  <c r="DT57" i="1" s="1"/>
  <c r="DO57" i="1"/>
  <c r="DJ57" i="1"/>
  <c r="DH57" i="1"/>
  <c r="DG57" i="1"/>
  <c r="DF57" i="1"/>
  <c r="DI57" i="1" s="1"/>
  <c r="DE57" i="1"/>
  <c r="CX57" i="1"/>
  <c r="CU57" i="1"/>
  <c r="CT57" i="1"/>
  <c r="CL57" i="1"/>
  <c r="CK57" i="1"/>
  <c r="CM57" i="1" s="1"/>
  <c r="CJ57" i="1"/>
  <c r="CI57" i="1"/>
  <c r="CC57" i="1"/>
  <c r="CB57" i="1"/>
  <c r="CA57" i="1"/>
  <c r="BZ57" i="1"/>
  <c r="BY57" i="1"/>
  <c r="CD57" i="1" s="1"/>
  <c r="BS57" i="1"/>
  <c r="BQ57" i="1"/>
  <c r="BP57" i="1"/>
  <c r="BO57" i="1"/>
  <c r="BT57" i="1" s="1"/>
  <c r="BH57" i="1"/>
  <c r="BG57" i="1"/>
  <c r="BF57" i="1"/>
  <c r="BI57" i="1" s="1"/>
  <c r="BJ57" i="1" s="1"/>
  <c r="BE57" i="1"/>
  <c r="AX57" i="1"/>
  <c r="AU57" i="1"/>
  <c r="AT57" i="1"/>
  <c r="AY57" i="1" s="1"/>
  <c r="AN57" i="1"/>
  <c r="AK57" i="1"/>
  <c r="AJ57" i="1"/>
  <c r="AO57" i="1" s="1"/>
  <c r="AD57" i="1"/>
  <c r="AA57" i="1"/>
  <c r="Z57" i="1"/>
  <c r="T57" i="1"/>
  <c r="S57" i="1"/>
  <c r="R57" i="1"/>
  <c r="Q57" i="1"/>
  <c r="P57" i="1"/>
  <c r="U57" i="1" s="1"/>
  <c r="DR56" i="1"/>
  <c r="DQ56" i="1"/>
  <c r="DS56" i="1" s="1"/>
  <c r="DP56" i="1"/>
  <c r="DO56" i="1"/>
  <c r="DH56" i="1"/>
  <c r="DG56" i="1"/>
  <c r="DI56" i="1" s="1"/>
  <c r="DF56" i="1"/>
  <c r="DE56" i="1"/>
  <c r="CY56" i="1"/>
  <c r="CU56" i="1"/>
  <c r="CX56" i="1" s="1"/>
  <c r="CT56" i="1"/>
  <c r="CL56" i="1"/>
  <c r="CK56" i="1"/>
  <c r="CJ56" i="1"/>
  <c r="CI56" i="1"/>
  <c r="CB56" i="1"/>
  <c r="CA56" i="1"/>
  <c r="BZ56" i="1"/>
  <c r="BY56" i="1"/>
  <c r="BQ56" i="1"/>
  <c r="BS56" i="1" s="1"/>
  <c r="BP56" i="1"/>
  <c r="BO56" i="1"/>
  <c r="BT56" i="1" s="1"/>
  <c r="BI56" i="1"/>
  <c r="BH56" i="1"/>
  <c r="BG56" i="1"/>
  <c r="BF56" i="1"/>
  <c r="BE56" i="1"/>
  <c r="BJ56" i="1" s="1"/>
  <c r="AY56" i="1"/>
  <c r="AU56" i="1"/>
  <c r="AX56" i="1" s="1"/>
  <c r="AT56" i="1"/>
  <c r="AK56" i="1"/>
  <c r="AN56" i="1" s="1"/>
  <c r="AO56" i="1" s="1"/>
  <c r="AJ56" i="1"/>
  <c r="AE56" i="1"/>
  <c r="AA56" i="1"/>
  <c r="AD56" i="1" s="1"/>
  <c r="Z56" i="1"/>
  <c r="S56" i="1"/>
  <c r="R56" i="1"/>
  <c r="Q56" i="1"/>
  <c r="P56" i="1"/>
  <c r="DR55" i="1"/>
  <c r="DQ55" i="1"/>
  <c r="DP55" i="1"/>
  <c r="DS55" i="1" s="1"/>
  <c r="DT55" i="1" s="1"/>
  <c r="DO55" i="1"/>
  <c r="DJ55" i="1"/>
  <c r="DH55" i="1"/>
  <c r="DG55" i="1"/>
  <c r="DF55" i="1"/>
  <c r="DI55" i="1" s="1"/>
  <c r="DE55" i="1"/>
  <c r="CX55" i="1"/>
  <c r="CU55" i="1"/>
  <c r="CT55" i="1"/>
  <c r="CL55" i="1"/>
  <c r="CK55" i="1"/>
  <c r="CM55" i="1" s="1"/>
  <c r="CJ55" i="1"/>
  <c r="CI55" i="1"/>
  <c r="CC55" i="1"/>
  <c r="CB55" i="1"/>
  <c r="CA55" i="1"/>
  <c r="BZ55" i="1"/>
  <c r="BY55" i="1"/>
  <c r="CD55" i="1" s="1"/>
  <c r="BS55" i="1"/>
  <c r="BQ55" i="1"/>
  <c r="BP55" i="1"/>
  <c r="BO55" i="1"/>
  <c r="BT55" i="1" s="1"/>
  <c r="BH55" i="1"/>
  <c r="BG55" i="1"/>
  <c r="BF55" i="1"/>
  <c r="BI55" i="1" s="1"/>
  <c r="BJ55" i="1" s="1"/>
  <c r="BE55" i="1"/>
  <c r="AX55" i="1"/>
  <c r="AU55" i="1"/>
  <c r="AT55" i="1"/>
  <c r="AY55" i="1" s="1"/>
  <c r="AN55" i="1"/>
  <c r="AK55" i="1"/>
  <c r="AJ55" i="1"/>
  <c r="AO55" i="1" s="1"/>
  <c r="AD55" i="1"/>
  <c r="AA55" i="1"/>
  <c r="Z55" i="1"/>
  <c r="T55" i="1"/>
  <c r="S55" i="1"/>
  <c r="R55" i="1"/>
  <c r="Q55" i="1"/>
  <c r="P55" i="1"/>
  <c r="U55" i="1" s="1"/>
  <c r="DR54" i="1"/>
  <c r="DQ54" i="1"/>
  <c r="DS54" i="1" s="1"/>
  <c r="DP54" i="1"/>
  <c r="DO54" i="1"/>
  <c r="DH54" i="1"/>
  <c r="DG54" i="1"/>
  <c r="DI54" i="1" s="1"/>
  <c r="DF54" i="1"/>
  <c r="DE54" i="1"/>
  <c r="CY54" i="1"/>
  <c r="CU54" i="1"/>
  <c r="CX54" i="1" s="1"/>
  <c r="CT54" i="1"/>
  <c r="CL54" i="1"/>
  <c r="CK54" i="1"/>
  <c r="CJ54" i="1"/>
  <c r="CI54" i="1"/>
  <c r="CB54" i="1"/>
  <c r="CA54" i="1"/>
  <c r="BZ54" i="1"/>
  <c r="BY54" i="1"/>
  <c r="BQ54" i="1"/>
  <c r="BS54" i="1" s="1"/>
  <c r="BP54" i="1"/>
  <c r="BO54" i="1"/>
  <c r="BI54" i="1"/>
  <c r="BH54" i="1"/>
  <c r="BG54" i="1"/>
  <c r="BF54" i="1"/>
  <c r="BE54" i="1"/>
  <c r="BJ54" i="1" s="1"/>
  <c r="AY54" i="1"/>
  <c r="AU54" i="1"/>
  <c r="AX54" i="1" s="1"/>
  <c r="AT54" i="1"/>
  <c r="AK54" i="1"/>
  <c r="AN54" i="1" s="1"/>
  <c r="AO54" i="1" s="1"/>
  <c r="AJ54" i="1"/>
  <c r="AE54" i="1"/>
  <c r="AA54" i="1"/>
  <c r="AD54" i="1" s="1"/>
  <c r="Z54" i="1"/>
  <c r="S54" i="1"/>
  <c r="R54" i="1"/>
  <c r="Q54" i="1"/>
  <c r="P54" i="1"/>
  <c r="DR53" i="1"/>
  <c r="DQ53" i="1"/>
  <c r="DP53" i="1"/>
  <c r="DS53" i="1" s="1"/>
  <c r="DT53" i="1" s="1"/>
  <c r="DO53" i="1"/>
  <c r="DJ53" i="1"/>
  <c r="DH53" i="1"/>
  <c r="DG53" i="1"/>
  <c r="DF53" i="1"/>
  <c r="DI53" i="1" s="1"/>
  <c r="DE53" i="1"/>
  <c r="CX53" i="1"/>
  <c r="CU53" i="1"/>
  <c r="CT53" i="1"/>
  <c r="CY53" i="1" s="1"/>
  <c r="CL53" i="1"/>
  <c r="CK53" i="1"/>
  <c r="CM53" i="1" s="1"/>
  <c r="CJ53" i="1"/>
  <c r="CI53" i="1"/>
  <c r="CB53" i="1"/>
  <c r="CA53" i="1"/>
  <c r="CC53" i="1" s="1"/>
  <c r="BZ53" i="1"/>
  <c r="BY53" i="1"/>
  <c r="BS53" i="1"/>
  <c r="BQ53" i="1"/>
  <c r="BP53" i="1"/>
  <c r="BO53" i="1"/>
  <c r="BT53" i="1" s="1"/>
  <c r="BH53" i="1"/>
  <c r="BG53" i="1"/>
  <c r="BF53" i="1"/>
  <c r="BI53" i="1" s="1"/>
  <c r="BJ53" i="1" s="1"/>
  <c r="BE53" i="1"/>
  <c r="AX53" i="1"/>
  <c r="AU53" i="1"/>
  <c r="AT53" i="1"/>
  <c r="AY53" i="1" s="1"/>
  <c r="AN53" i="1"/>
  <c r="AK53" i="1"/>
  <c r="AJ53" i="1"/>
  <c r="AO53" i="1" s="1"/>
  <c r="AD53" i="1"/>
  <c r="AA53" i="1"/>
  <c r="Z53" i="1"/>
  <c r="T53" i="1"/>
  <c r="S53" i="1"/>
  <c r="R53" i="1"/>
  <c r="Q53" i="1"/>
  <c r="P53" i="1"/>
  <c r="U53" i="1" s="1"/>
  <c r="DR52" i="1"/>
  <c r="DQ52" i="1"/>
  <c r="DS52" i="1" s="1"/>
  <c r="DP52" i="1"/>
  <c r="DO52" i="1"/>
  <c r="DH52" i="1"/>
  <c r="DG52" i="1"/>
  <c r="DI52" i="1" s="1"/>
  <c r="DF52" i="1"/>
  <c r="DE52" i="1"/>
  <c r="CY52" i="1"/>
  <c r="CU52" i="1"/>
  <c r="CX52" i="1" s="1"/>
  <c r="CT52" i="1"/>
  <c r="CL52" i="1"/>
  <c r="CK52" i="1"/>
  <c r="CJ52" i="1"/>
  <c r="CM52" i="1" s="1"/>
  <c r="CN52" i="1" s="1"/>
  <c r="CI52" i="1"/>
  <c r="CB52" i="1"/>
  <c r="CA52" i="1"/>
  <c r="BZ52" i="1"/>
  <c r="BY52" i="1"/>
  <c r="BQ52" i="1"/>
  <c r="BP52" i="1"/>
  <c r="BO52" i="1"/>
  <c r="BI52" i="1"/>
  <c r="BH52" i="1"/>
  <c r="BG52" i="1"/>
  <c r="BF52" i="1"/>
  <c r="BE52" i="1"/>
  <c r="BJ52" i="1" s="1"/>
  <c r="AY52" i="1"/>
  <c r="AU52" i="1"/>
  <c r="AX52" i="1" s="1"/>
  <c r="AT52" i="1"/>
  <c r="AK52" i="1"/>
  <c r="AN52" i="1" s="1"/>
  <c r="AO52" i="1" s="1"/>
  <c r="AJ52" i="1"/>
  <c r="AE52" i="1"/>
  <c r="AZ52" i="1" s="1"/>
  <c r="AA52" i="1"/>
  <c r="AD52" i="1" s="1"/>
  <c r="Z52" i="1"/>
  <c r="S52" i="1"/>
  <c r="R52" i="1"/>
  <c r="Q52" i="1"/>
  <c r="T52" i="1" s="1"/>
  <c r="U52" i="1" s="1"/>
  <c r="P52" i="1"/>
  <c r="DR51" i="1"/>
  <c r="DQ51" i="1"/>
  <c r="DP51" i="1"/>
  <c r="DO51" i="1"/>
  <c r="DJ51" i="1"/>
  <c r="DH51" i="1"/>
  <c r="DG51" i="1"/>
  <c r="DF51" i="1"/>
  <c r="DI51" i="1" s="1"/>
  <c r="DE51" i="1"/>
  <c r="CX51" i="1"/>
  <c r="CU51" i="1"/>
  <c r="CT51" i="1"/>
  <c r="CL51" i="1"/>
  <c r="CK51" i="1"/>
  <c r="CM51" i="1" s="1"/>
  <c r="CJ51" i="1"/>
  <c r="CI51" i="1"/>
  <c r="CC51" i="1"/>
  <c r="CB51" i="1"/>
  <c r="CA51" i="1"/>
  <c r="BZ51" i="1"/>
  <c r="BY51" i="1"/>
  <c r="CD51" i="1" s="1"/>
  <c r="BS51" i="1"/>
  <c r="BQ51" i="1"/>
  <c r="BP51" i="1"/>
  <c r="BO51" i="1"/>
  <c r="BT51" i="1" s="1"/>
  <c r="BH51" i="1"/>
  <c r="BG51" i="1"/>
  <c r="BF51" i="1"/>
  <c r="BE51" i="1"/>
  <c r="AX51" i="1"/>
  <c r="AU51" i="1"/>
  <c r="AT51" i="1"/>
  <c r="AY51" i="1" s="1"/>
  <c r="AN51" i="1"/>
  <c r="AK51" i="1"/>
  <c r="AJ51" i="1"/>
  <c r="AD51" i="1"/>
  <c r="AA51" i="1"/>
  <c r="Z51" i="1"/>
  <c r="S51" i="1"/>
  <c r="R51" i="1"/>
  <c r="T51" i="1" s="1"/>
  <c r="Q51" i="1"/>
  <c r="P51" i="1"/>
  <c r="DS50" i="1"/>
  <c r="DR50" i="1"/>
  <c r="DQ50" i="1"/>
  <c r="DP50" i="1"/>
  <c r="DO50" i="1"/>
  <c r="DT50" i="1" s="1"/>
  <c r="DH50" i="1"/>
  <c r="DG50" i="1"/>
  <c r="DI50" i="1" s="1"/>
  <c r="DF50" i="1"/>
  <c r="DE50" i="1"/>
  <c r="CY50" i="1"/>
  <c r="CU50" i="1"/>
  <c r="CX50" i="1" s="1"/>
  <c r="CT50" i="1"/>
  <c r="CL50" i="1"/>
  <c r="CK50" i="1"/>
  <c r="CJ50" i="1"/>
  <c r="CI50" i="1"/>
  <c r="CB50" i="1"/>
  <c r="CA50" i="1"/>
  <c r="BZ50" i="1"/>
  <c r="BY50" i="1"/>
  <c r="BQ50" i="1"/>
  <c r="BS50" i="1" s="1"/>
  <c r="BP50" i="1"/>
  <c r="BO50" i="1"/>
  <c r="BI50" i="1"/>
  <c r="BH50" i="1"/>
  <c r="BG50" i="1"/>
  <c r="BF50" i="1"/>
  <c r="BE50" i="1"/>
  <c r="BJ50" i="1" s="1"/>
  <c r="AY50" i="1"/>
  <c r="AU50" i="1"/>
  <c r="AX50" i="1" s="1"/>
  <c r="AT50" i="1"/>
  <c r="AK50" i="1"/>
  <c r="AN50" i="1" s="1"/>
  <c r="AO50" i="1" s="1"/>
  <c r="AJ50" i="1"/>
  <c r="AE50" i="1"/>
  <c r="AA50" i="1"/>
  <c r="AD50" i="1" s="1"/>
  <c r="Z50" i="1"/>
  <c r="S50" i="1"/>
  <c r="R50" i="1"/>
  <c r="Q50" i="1"/>
  <c r="P50" i="1"/>
  <c r="DR49" i="1"/>
  <c r="DQ49" i="1"/>
  <c r="DP49" i="1"/>
  <c r="DS49" i="1" s="1"/>
  <c r="DT49" i="1" s="1"/>
  <c r="DO49" i="1"/>
  <c r="DJ49" i="1"/>
  <c r="DH49" i="1"/>
  <c r="DG49" i="1"/>
  <c r="DF49" i="1"/>
  <c r="DI49" i="1" s="1"/>
  <c r="DE49" i="1"/>
  <c r="CX49" i="1"/>
  <c r="CU49" i="1"/>
  <c r="CT49" i="1"/>
  <c r="CY49" i="1" s="1"/>
  <c r="CL49" i="1"/>
  <c r="CK49" i="1"/>
  <c r="CM49" i="1" s="1"/>
  <c r="CJ49" i="1"/>
  <c r="CI49" i="1"/>
  <c r="CB49" i="1"/>
  <c r="CA49" i="1"/>
  <c r="CC49" i="1" s="1"/>
  <c r="BZ49" i="1"/>
  <c r="BY49" i="1"/>
  <c r="BS49" i="1"/>
  <c r="BQ49" i="1"/>
  <c r="BP49" i="1"/>
  <c r="BO49" i="1"/>
  <c r="BT49" i="1" s="1"/>
  <c r="BH49" i="1"/>
  <c r="BG49" i="1"/>
  <c r="BF49" i="1"/>
  <c r="BI49" i="1" s="1"/>
  <c r="BJ49" i="1" s="1"/>
  <c r="BE49" i="1"/>
  <c r="AX49" i="1"/>
  <c r="AU49" i="1"/>
  <c r="AT49" i="1"/>
  <c r="AY49" i="1" s="1"/>
  <c r="AN49" i="1"/>
  <c r="AK49" i="1"/>
  <c r="AJ49" i="1"/>
  <c r="AO49" i="1" s="1"/>
  <c r="AD49" i="1"/>
  <c r="AA49" i="1"/>
  <c r="Z49" i="1"/>
  <c r="T49" i="1"/>
  <c r="S49" i="1"/>
  <c r="R49" i="1"/>
  <c r="Q49" i="1"/>
  <c r="P49" i="1"/>
  <c r="U49" i="1" s="1"/>
  <c r="DR48" i="1"/>
  <c r="DQ48" i="1"/>
  <c r="DS48" i="1" s="1"/>
  <c r="DP48" i="1"/>
  <c r="DO48" i="1"/>
  <c r="DH48" i="1"/>
  <c r="DG48" i="1"/>
  <c r="DI48" i="1" s="1"/>
  <c r="DF48" i="1"/>
  <c r="DE48" i="1"/>
  <c r="CY48" i="1"/>
  <c r="CU48" i="1"/>
  <c r="CX48" i="1" s="1"/>
  <c r="CT48" i="1"/>
  <c r="CL48" i="1"/>
  <c r="CK48" i="1"/>
  <c r="CJ48" i="1"/>
  <c r="CM48" i="1" s="1"/>
  <c r="CN48" i="1" s="1"/>
  <c r="CI48" i="1"/>
  <c r="CB48" i="1"/>
  <c r="CA48" i="1"/>
  <c r="BZ48" i="1"/>
  <c r="BY48" i="1"/>
  <c r="BQ48" i="1"/>
  <c r="BP48" i="1"/>
  <c r="BO48" i="1"/>
  <c r="BI48" i="1"/>
  <c r="BH48" i="1"/>
  <c r="BG48" i="1"/>
  <c r="BF48" i="1"/>
  <c r="BE48" i="1"/>
  <c r="BJ48" i="1" s="1"/>
  <c r="AY48" i="1"/>
  <c r="AU48" i="1"/>
  <c r="AX48" i="1" s="1"/>
  <c r="AT48" i="1"/>
  <c r="AK48" i="1"/>
  <c r="AN48" i="1" s="1"/>
  <c r="AO48" i="1" s="1"/>
  <c r="AJ48" i="1"/>
  <c r="AE48" i="1"/>
  <c r="AZ48" i="1" s="1"/>
  <c r="AA48" i="1"/>
  <c r="AD48" i="1" s="1"/>
  <c r="Z48" i="1"/>
  <c r="S48" i="1"/>
  <c r="R48" i="1"/>
  <c r="Q48" i="1"/>
  <c r="T48" i="1" s="1"/>
  <c r="U48" i="1" s="1"/>
  <c r="P48" i="1"/>
  <c r="DR47" i="1"/>
  <c r="DQ47" i="1"/>
  <c r="DP47" i="1"/>
  <c r="DO47" i="1"/>
  <c r="DH47" i="1"/>
  <c r="DG47" i="1"/>
  <c r="DF47" i="1"/>
  <c r="DE47" i="1"/>
  <c r="CU47" i="1"/>
  <c r="CX47" i="1" s="1"/>
  <c r="CT47" i="1"/>
  <c r="CM47" i="1"/>
  <c r="CL47" i="1"/>
  <c r="CK47" i="1"/>
  <c r="CJ47" i="1"/>
  <c r="CI47" i="1"/>
  <c r="CN47" i="1" s="1"/>
  <c r="CC47" i="1"/>
  <c r="CB47" i="1"/>
  <c r="CA47" i="1"/>
  <c r="BZ47" i="1"/>
  <c r="BY47" i="1"/>
  <c r="CD47" i="1" s="1"/>
  <c r="BQ47" i="1"/>
  <c r="BP47" i="1"/>
  <c r="BO47" i="1"/>
  <c r="BI47" i="1"/>
  <c r="BH47" i="1"/>
  <c r="BG47" i="1"/>
  <c r="BF47" i="1"/>
  <c r="BE47" i="1"/>
  <c r="BJ47" i="1" s="1"/>
  <c r="AX47" i="1"/>
  <c r="AU47" i="1"/>
  <c r="AT47" i="1"/>
  <c r="AY47" i="1" s="1"/>
  <c r="AK47" i="1"/>
  <c r="AN47" i="1" s="1"/>
  <c r="AJ47" i="1"/>
  <c r="AD47" i="1"/>
  <c r="AA47" i="1"/>
  <c r="Z47" i="1"/>
  <c r="AE47" i="1" s="1"/>
  <c r="S47" i="1"/>
  <c r="R47" i="1"/>
  <c r="Q47" i="1"/>
  <c r="P47" i="1"/>
  <c r="DR46" i="1"/>
  <c r="DQ46" i="1"/>
  <c r="DS46" i="1" s="1"/>
  <c r="DP46" i="1"/>
  <c r="DO46" i="1"/>
  <c r="DI46" i="1"/>
  <c r="DH46" i="1"/>
  <c r="DG46" i="1"/>
  <c r="DF46" i="1"/>
  <c r="DE46" i="1"/>
  <c r="DJ46" i="1" s="1"/>
  <c r="CX46" i="1"/>
  <c r="CY46" i="1" s="1"/>
  <c r="CU46" i="1"/>
  <c r="CT46" i="1"/>
  <c r="CM46" i="1"/>
  <c r="CL46" i="1"/>
  <c r="CK46" i="1"/>
  <c r="CJ46" i="1"/>
  <c r="CI46" i="1"/>
  <c r="CN46" i="1" s="1"/>
  <c r="CB46" i="1"/>
  <c r="CA46" i="1"/>
  <c r="BZ46" i="1"/>
  <c r="BY46" i="1"/>
  <c r="BQ46" i="1"/>
  <c r="BS46" i="1" s="1"/>
  <c r="BP46" i="1"/>
  <c r="BO46" i="1"/>
  <c r="BT46" i="1" s="1"/>
  <c r="BI46" i="1"/>
  <c r="BH46" i="1"/>
  <c r="BG46" i="1"/>
  <c r="BF46" i="1"/>
  <c r="BE46" i="1"/>
  <c r="BJ46" i="1" s="1"/>
  <c r="AX46" i="1"/>
  <c r="AY46" i="1" s="1"/>
  <c r="AU46" i="1"/>
  <c r="AT46" i="1"/>
  <c r="AN46" i="1"/>
  <c r="AO46" i="1" s="1"/>
  <c r="AK46" i="1"/>
  <c r="AJ46" i="1"/>
  <c r="AD46" i="1"/>
  <c r="AE46" i="1" s="1"/>
  <c r="AZ46" i="1" s="1"/>
  <c r="AA46" i="1"/>
  <c r="Z46" i="1"/>
  <c r="T46" i="1"/>
  <c r="S46" i="1"/>
  <c r="R46" i="1"/>
  <c r="Q46" i="1"/>
  <c r="P46" i="1"/>
  <c r="U46" i="1" s="1"/>
  <c r="DR45" i="1"/>
  <c r="DQ45" i="1"/>
  <c r="DP45" i="1"/>
  <c r="DO45" i="1"/>
  <c r="DH45" i="1"/>
  <c r="DG45" i="1"/>
  <c r="DF45" i="1"/>
  <c r="DE45" i="1"/>
  <c r="CY45" i="1"/>
  <c r="CX45" i="1"/>
  <c r="CU45" i="1"/>
  <c r="CT45" i="1"/>
  <c r="CN45" i="1"/>
  <c r="CL45" i="1"/>
  <c r="CK45" i="1"/>
  <c r="CJ45" i="1"/>
  <c r="CM45" i="1" s="1"/>
  <c r="CI45" i="1"/>
  <c r="CB45" i="1"/>
  <c r="CA45" i="1"/>
  <c r="CC45" i="1" s="1"/>
  <c r="BZ45" i="1"/>
  <c r="BY45" i="1"/>
  <c r="BS45" i="1"/>
  <c r="BQ45" i="1"/>
  <c r="BP45" i="1"/>
  <c r="BO45" i="1"/>
  <c r="BH45" i="1"/>
  <c r="BG45" i="1"/>
  <c r="BF45" i="1"/>
  <c r="BE45" i="1"/>
  <c r="AY45" i="1"/>
  <c r="AX45" i="1"/>
  <c r="AU45" i="1"/>
  <c r="AT45" i="1"/>
  <c r="AO45" i="1"/>
  <c r="AN45" i="1"/>
  <c r="AK45" i="1"/>
  <c r="AJ45" i="1"/>
  <c r="AE45" i="1"/>
  <c r="AZ45" i="1" s="1"/>
  <c r="AD45" i="1"/>
  <c r="AA45" i="1"/>
  <c r="Z45" i="1"/>
  <c r="S45" i="1"/>
  <c r="R45" i="1"/>
  <c r="Q45" i="1"/>
  <c r="T45" i="1" s="1"/>
  <c r="U45" i="1" s="1"/>
  <c r="P45" i="1"/>
  <c r="DR44" i="1"/>
  <c r="DQ44" i="1"/>
  <c r="DS44" i="1" s="1"/>
  <c r="DP44" i="1"/>
  <c r="DO44" i="1"/>
  <c r="DH44" i="1"/>
  <c r="DI44" i="1" s="1"/>
  <c r="DG44" i="1"/>
  <c r="DF44" i="1"/>
  <c r="DE44" i="1"/>
  <c r="CU44" i="1"/>
  <c r="CX44" i="1" s="1"/>
  <c r="CT44" i="1"/>
  <c r="CY44" i="1" s="1"/>
  <c r="CL44" i="1"/>
  <c r="CK44" i="1"/>
  <c r="CJ44" i="1"/>
  <c r="CI44" i="1"/>
  <c r="CB44" i="1"/>
  <c r="CA44" i="1"/>
  <c r="BZ44" i="1"/>
  <c r="BY44" i="1"/>
  <c r="BQ44" i="1"/>
  <c r="BP44" i="1"/>
  <c r="BO44" i="1"/>
  <c r="BI44" i="1"/>
  <c r="BH44" i="1"/>
  <c r="BG44" i="1"/>
  <c r="BF44" i="1"/>
  <c r="BE44" i="1"/>
  <c r="BJ44" i="1" s="1"/>
  <c r="AY44" i="1"/>
  <c r="AU44" i="1"/>
  <c r="AX44" i="1" s="1"/>
  <c r="AT44" i="1"/>
  <c r="AK44" i="1"/>
  <c r="AN44" i="1" s="1"/>
  <c r="AO44" i="1" s="1"/>
  <c r="AJ44" i="1"/>
  <c r="AE44" i="1"/>
  <c r="AZ44" i="1" s="1"/>
  <c r="AA44" i="1"/>
  <c r="AD44" i="1" s="1"/>
  <c r="Z44" i="1"/>
  <c r="S44" i="1"/>
  <c r="R44" i="1"/>
  <c r="Q44" i="1"/>
  <c r="P44" i="1"/>
  <c r="DR43" i="1"/>
  <c r="DQ43" i="1"/>
  <c r="DP43" i="1"/>
  <c r="DS43" i="1" s="1"/>
  <c r="DT43" i="1" s="1"/>
  <c r="DO43" i="1"/>
  <c r="DJ43" i="1"/>
  <c r="DH43" i="1"/>
  <c r="DG43" i="1"/>
  <c r="DF43" i="1"/>
  <c r="DI43" i="1" s="1"/>
  <c r="DE43" i="1"/>
  <c r="CX43" i="1"/>
  <c r="CU43" i="1"/>
  <c r="CT43" i="1"/>
  <c r="CL43" i="1"/>
  <c r="CK43" i="1"/>
  <c r="CM43" i="1" s="1"/>
  <c r="CJ43" i="1"/>
  <c r="CI43" i="1"/>
  <c r="CC43" i="1"/>
  <c r="CB43" i="1"/>
  <c r="CA43" i="1"/>
  <c r="BZ43" i="1"/>
  <c r="BY43" i="1"/>
  <c r="CD43" i="1" s="1"/>
  <c r="BS43" i="1"/>
  <c r="BQ43" i="1"/>
  <c r="BP43" i="1"/>
  <c r="BO43" i="1"/>
  <c r="BT43" i="1" s="1"/>
  <c r="BH43" i="1"/>
  <c r="BG43" i="1"/>
  <c r="BF43" i="1"/>
  <c r="BI43" i="1" s="1"/>
  <c r="BJ43" i="1" s="1"/>
  <c r="BE43" i="1"/>
  <c r="AX43" i="1"/>
  <c r="AU43" i="1"/>
  <c r="AT43" i="1"/>
  <c r="AY43" i="1" s="1"/>
  <c r="AN43" i="1"/>
  <c r="AK43" i="1"/>
  <c r="AJ43" i="1"/>
  <c r="AO43" i="1" s="1"/>
  <c r="AD43" i="1"/>
  <c r="AA43" i="1"/>
  <c r="Z43" i="1"/>
  <c r="T43" i="1"/>
  <c r="S43" i="1"/>
  <c r="R43" i="1"/>
  <c r="Q43" i="1"/>
  <c r="P43" i="1"/>
  <c r="U43" i="1" s="1"/>
  <c r="DR42" i="1"/>
  <c r="DQ42" i="1"/>
  <c r="DS42" i="1" s="1"/>
  <c r="DP42" i="1"/>
  <c r="DO42" i="1"/>
  <c r="DH42" i="1"/>
  <c r="DG42" i="1"/>
  <c r="DI42" i="1" s="1"/>
  <c r="DF42" i="1"/>
  <c r="DE42" i="1"/>
  <c r="CY42" i="1"/>
  <c r="CU42" i="1"/>
  <c r="CX42" i="1" s="1"/>
  <c r="CT42" i="1"/>
  <c r="CL42" i="1"/>
  <c r="CK42" i="1"/>
  <c r="CJ42" i="1"/>
  <c r="CI42" i="1"/>
  <c r="CB42" i="1"/>
  <c r="CA42" i="1"/>
  <c r="BZ42" i="1"/>
  <c r="BY42" i="1"/>
  <c r="BQ42" i="1"/>
  <c r="BS42" i="1" s="1"/>
  <c r="BP42" i="1"/>
  <c r="BO42" i="1"/>
  <c r="BT42" i="1" s="1"/>
  <c r="BI42" i="1"/>
  <c r="BH42" i="1"/>
  <c r="BG42" i="1"/>
  <c r="BF42" i="1"/>
  <c r="BE42" i="1"/>
  <c r="BJ42" i="1" s="1"/>
  <c r="AY42" i="1"/>
  <c r="AU42" i="1"/>
  <c r="AX42" i="1" s="1"/>
  <c r="AT42" i="1"/>
  <c r="AK42" i="1"/>
  <c r="AN42" i="1" s="1"/>
  <c r="AO42" i="1" s="1"/>
  <c r="AJ42" i="1"/>
  <c r="AE42" i="1"/>
  <c r="AZ42" i="1" s="1"/>
  <c r="AA42" i="1"/>
  <c r="AD42" i="1" s="1"/>
  <c r="Z42" i="1"/>
  <c r="S42" i="1"/>
  <c r="R42" i="1"/>
  <c r="Q42" i="1"/>
  <c r="P42" i="1"/>
  <c r="DR41" i="1"/>
  <c r="DQ41" i="1"/>
  <c r="DP41" i="1"/>
  <c r="DS41" i="1" s="1"/>
  <c r="DT41" i="1" s="1"/>
  <c r="DO41" i="1"/>
  <c r="DJ41" i="1"/>
  <c r="DH41" i="1"/>
  <c r="DG41" i="1"/>
  <c r="DF41" i="1"/>
  <c r="DI41" i="1" s="1"/>
  <c r="DE41" i="1"/>
  <c r="CX41" i="1"/>
  <c r="CU41" i="1"/>
  <c r="CT41" i="1"/>
  <c r="CL41" i="1"/>
  <c r="CK41" i="1"/>
  <c r="CM41" i="1" s="1"/>
  <c r="CJ41" i="1"/>
  <c r="CI41" i="1"/>
  <c r="CC41" i="1"/>
  <c r="CB41" i="1"/>
  <c r="CA41" i="1"/>
  <c r="BZ41" i="1"/>
  <c r="BY41" i="1"/>
  <c r="CD41" i="1" s="1"/>
  <c r="BS41" i="1"/>
  <c r="BQ41" i="1"/>
  <c r="BP41" i="1"/>
  <c r="BO41" i="1"/>
  <c r="BT41" i="1" s="1"/>
  <c r="BH41" i="1"/>
  <c r="BG41" i="1"/>
  <c r="BF41" i="1"/>
  <c r="BI41" i="1" s="1"/>
  <c r="BJ41" i="1" s="1"/>
  <c r="BE41" i="1"/>
  <c r="AX41" i="1"/>
  <c r="AU41" i="1"/>
  <c r="AT41" i="1"/>
  <c r="AY41" i="1" s="1"/>
  <c r="AN41" i="1"/>
  <c r="AK41" i="1"/>
  <c r="AJ41" i="1"/>
  <c r="AO41" i="1" s="1"/>
  <c r="AD41" i="1"/>
  <c r="AA41" i="1"/>
  <c r="Z41" i="1"/>
  <c r="T41" i="1"/>
  <c r="S41" i="1"/>
  <c r="R41" i="1"/>
  <c r="Q41" i="1"/>
  <c r="P41" i="1"/>
  <c r="U41" i="1" s="1"/>
  <c r="DR40" i="1"/>
  <c r="DQ40" i="1"/>
  <c r="DS40" i="1" s="1"/>
  <c r="DP40" i="1"/>
  <c r="DO40" i="1"/>
  <c r="DH40" i="1"/>
  <c r="DG40" i="1"/>
  <c r="DI40" i="1" s="1"/>
  <c r="DF40" i="1"/>
  <c r="DE40" i="1"/>
  <c r="CY40" i="1"/>
  <c r="CU40" i="1"/>
  <c r="CX40" i="1" s="1"/>
  <c r="CT40" i="1"/>
  <c r="CL40" i="1"/>
  <c r="CK40" i="1"/>
  <c r="CJ40" i="1"/>
  <c r="CI40" i="1"/>
  <c r="CB40" i="1"/>
  <c r="CA40" i="1"/>
  <c r="BZ40" i="1"/>
  <c r="BY40" i="1"/>
  <c r="BQ40" i="1"/>
  <c r="BP40" i="1"/>
  <c r="BO40" i="1"/>
  <c r="BI40" i="1"/>
  <c r="BH40" i="1"/>
  <c r="BG40" i="1"/>
  <c r="BF40" i="1"/>
  <c r="BE40" i="1"/>
  <c r="BJ40" i="1" s="1"/>
  <c r="AY40" i="1"/>
  <c r="AU40" i="1"/>
  <c r="AX40" i="1" s="1"/>
  <c r="AT40" i="1"/>
  <c r="AK40" i="1"/>
  <c r="AN40" i="1" s="1"/>
  <c r="AO40" i="1" s="1"/>
  <c r="AJ40" i="1"/>
  <c r="AE40" i="1"/>
  <c r="AZ40" i="1" s="1"/>
  <c r="AA40" i="1"/>
  <c r="AD40" i="1" s="1"/>
  <c r="Z40" i="1"/>
  <c r="S40" i="1"/>
  <c r="R40" i="1"/>
  <c r="Q40" i="1"/>
  <c r="P40" i="1"/>
  <c r="DR39" i="1"/>
  <c r="DQ39" i="1"/>
  <c r="DP39" i="1"/>
  <c r="DS39" i="1" s="1"/>
  <c r="DT39" i="1" s="1"/>
  <c r="DO39" i="1"/>
  <c r="DJ39" i="1"/>
  <c r="DH39" i="1"/>
  <c r="DG39" i="1"/>
  <c r="DF39" i="1"/>
  <c r="DI39" i="1" s="1"/>
  <c r="DE39" i="1"/>
  <c r="CX39" i="1"/>
  <c r="CU39" i="1"/>
  <c r="CT39" i="1"/>
  <c r="CL39" i="1"/>
  <c r="CK39" i="1"/>
  <c r="CM39" i="1" s="1"/>
  <c r="CJ39" i="1"/>
  <c r="CI39" i="1"/>
  <c r="CC39" i="1"/>
  <c r="CB39" i="1"/>
  <c r="CA39" i="1"/>
  <c r="BZ39" i="1"/>
  <c r="BY39" i="1"/>
  <c r="CD39" i="1" s="1"/>
  <c r="BS39" i="1"/>
  <c r="BQ39" i="1"/>
  <c r="BP39" i="1"/>
  <c r="BO39" i="1"/>
  <c r="BT39" i="1" s="1"/>
  <c r="BH39" i="1"/>
  <c r="BG39" i="1"/>
  <c r="BF39" i="1"/>
  <c r="BI39" i="1" s="1"/>
  <c r="BJ39" i="1" s="1"/>
  <c r="BE39" i="1"/>
  <c r="AX39" i="1"/>
  <c r="AU39" i="1"/>
  <c r="AT39" i="1"/>
  <c r="AY39" i="1" s="1"/>
  <c r="AN39" i="1"/>
  <c r="AK39" i="1"/>
  <c r="AJ39" i="1"/>
  <c r="AO39" i="1" s="1"/>
  <c r="AD39" i="1"/>
  <c r="AA39" i="1"/>
  <c r="Z39" i="1"/>
  <c r="T39" i="1"/>
  <c r="S39" i="1"/>
  <c r="R39" i="1"/>
  <c r="Q39" i="1"/>
  <c r="P39" i="1"/>
  <c r="U39" i="1" s="1"/>
  <c r="DR38" i="1"/>
  <c r="DQ38" i="1"/>
  <c r="DS38" i="1" s="1"/>
  <c r="DP38" i="1"/>
  <c r="DO38" i="1"/>
  <c r="DH38" i="1"/>
  <c r="DG38" i="1"/>
  <c r="DI38" i="1" s="1"/>
  <c r="DF38" i="1"/>
  <c r="DE38" i="1"/>
  <c r="CY38" i="1"/>
  <c r="CU38" i="1"/>
  <c r="CX38" i="1" s="1"/>
  <c r="CT38" i="1"/>
  <c r="CL38" i="1"/>
  <c r="CK38" i="1"/>
  <c r="CJ38" i="1"/>
  <c r="CI38" i="1"/>
  <c r="CB38" i="1"/>
  <c r="CA38" i="1"/>
  <c r="BZ38" i="1"/>
  <c r="BY38" i="1"/>
  <c r="BQ38" i="1"/>
  <c r="BS38" i="1" s="1"/>
  <c r="BP38" i="1"/>
  <c r="BO38" i="1"/>
  <c r="BT38" i="1" s="1"/>
  <c r="BI38" i="1"/>
  <c r="BH38" i="1"/>
  <c r="BG38" i="1"/>
  <c r="BF38" i="1"/>
  <c r="BE38" i="1"/>
  <c r="BJ38" i="1" s="1"/>
  <c r="AY38" i="1"/>
  <c r="AU38" i="1"/>
  <c r="AX38" i="1" s="1"/>
  <c r="AT38" i="1"/>
  <c r="AK38" i="1"/>
  <c r="AN38" i="1" s="1"/>
  <c r="AO38" i="1" s="1"/>
  <c r="AJ38" i="1"/>
  <c r="AE38" i="1"/>
  <c r="AZ38" i="1" s="1"/>
  <c r="AA38" i="1"/>
  <c r="AD38" i="1" s="1"/>
  <c r="Z38" i="1"/>
  <c r="S38" i="1"/>
  <c r="R38" i="1"/>
  <c r="Q38" i="1"/>
  <c r="P38" i="1"/>
  <c r="DR37" i="1"/>
  <c r="DQ37" i="1"/>
  <c r="DP37" i="1"/>
  <c r="DS37" i="1" s="1"/>
  <c r="DT37" i="1" s="1"/>
  <c r="DO37" i="1"/>
  <c r="DJ37" i="1"/>
  <c r="DH37" i="1"/>
  <c r="DG37" i="1"/>
  <c r="DF37" i="1"/>
  <c r="DI37" i="1" s="1"/>
  <c r="DE37" i="1"/>
  <c r="CX37" i="1"/>
  <c r="CU37" i="1"/>
  <c r="CT37" i="1"/>
  <c r="CL37" i="1"/>
  <c r="CK37" i="1"/>
  <c r="CM37" i="1" s="1"/>
  <c r="CJ37" i="1"/>
  <c r="CI37" i="1"/>
  <c r="CC37" i="1"/>
  <c r="CB37" i="1"/>
  <c r="CA37" i="1"/>
  <c r="BZ37" i="1"/>
  <c r="BY37" i="1"/>
  <c r="CD37" i="1" s="1"/>
  <c r="BS37" i="1"/>
  <c r="BQ37" i="1"/>
  <c r="BP37" i="1"/>
  <c r="BO37" i="1"/>
  <c r="BT37" i="1" s="1"/>
  <c r="BH37" i="1"/>
  <c r="BG37" i="1"/>
  <c r="BF37" i="1"/>
  <c r="BI37" i="1" s="1"/>
  <c r="BJ37" i="1" s="1"/>
  <c r="BE37" i="1"/>
  <c r="AX37" i="1"/>
  <c r="AU37" i="1"/>
  <c r="AT37" i="1"/>
  <c r="AY37" i="1" s="1"/>
  <c r="AN37" i="1"/>
  <c r="AK37" i="1"/>
  <c r="AJ37" i="1"/>
  <c r="AO37" i="1" s="1"/>
  <c r="AD37" i="1"/>
  <c r="AA37" i="1"/>
  <c r="Z37" i="1"/>
  <c r="T37" i="1"/>
  <c r="S37" i="1"/>
  <c r="R37" i="1"/>
  <c r="Q37" i="1"/>
  <c r="P37" i="1"/>
  <c r="U37" i="1" s="1"/>
  <c r="DR36" i="1"/>
  <c r="DQ36" i="1"/>
  <c r="DS36" i="1" s="1"/>
  <c r="DP36" i="1"/>
  <c r="DO36" i="1"/>
  <c r="DH36" i="1"/>
  <c r="DG36" i="1"/>
  <c r="DI36" i="1" s="1"/>
  <c r="DF36" i="1"/>
  <c r="DE36" i="1"/>
  <c r="CY36" i="1"/>
  <c r="CU36" i="1"/>
  <c r="CX36" i="1" s="1"/>
  <c r="CT36" i="1"/>
  <c r="CL36" i="1"/>
  <c r="CK36" i="1"/>
  <c r="CJ36" i="1"/>
  <c r="CI36" i="1"/>
  <c r="CB36" i="1"/>
  <c r="CA36" i="1"/>
  <c r="BZ36" i="1"/>
  <c r="BY36" i="1"/>
  <c r="BQ36" i="1"/>
  <c r="BS36" i="1" s="1"/>
  <c r="BP36" i="1"/>
  <c r="BO36" i="1"/>
  <c r="BT36" i="1" s="1"/>
  <c r="BI36" i="1"/>
  <c r="BH36" i="1"/>
  <c r="BG36" i="1"/>
  <c r="BF36" i="1"/>
  <c r="BE36" i="1"/>
  <c r="BJ36" i="1" s="1"/>
  <c r="AY36" i="1"/>
  <c r="AU36" i="1"/>
  <c r="AX36" i="1" s="1"/>
  <c r="AT36" i="1"/>
  <c r="AK36" i="1"/>
  <c r="AN36" i="1" s="1"/>
  <c r="AO36" i="1" s="1"/>
  <c r="AJ36" i="1"/>
  <c r="AE36" i="1"/>
  <c r="AZ36" i="1" s="1"/>
  <c r="AA36" i="1"/>
  <c r="AD36" i="1" s="1"/>
  <c r="Z36" i="1"/>
  <c r="S36" i="1"/>
  <c r="R36" i="1"/>
  <c r="Q36" i="1"/>
  <c r="P36" i="1"/>
  <c r="DR35" i="1"/>
  <c r="DQ35" i="1"/>
  <c r="DP35" i="1"/>
  <c r="DS35" i="1" s="1"/>
  <c r="DT35" i="1" s="1"/>
  <c r="DO35" i="1"/>
  <c r="DJ35" i="1"/>
  <c r="DH35" i="1"/>
  <c r="DG35" i="1"/>
  <c r="DF35" i="1"/>
  <c r="DI35" i="1" s="1"/>
  <c r="DE35" i="1"/>
  <c r="CX35" i="1"/>
  <c r="CU35" i="1"/>
  <c r="CT35" i="1"/>
  <c r="CL35" i="1"/>
  <c r="CK35" i="1"/>
  <c r="CM35" i="1" s="1"/>
  <c r="CJ35" i="1"/>
  <c r="CI35" i="1"/>
  <c r="CC35" i="1"/>
  <c r="CB35" i="1"/>
  <c r="CA35" i="1"/>
  <c r="BZ35" i="1"/>
  <c r="BY35" i="1"/>
  <c r="CD35" i="1" s="1"/>
  <c r="BS35" i="1"/>
  <c r="BQ35" i="1"/>
  <c r="BP35" i="1"/>
  <c r="BO35" i="1"/>
  <c r="BT35" i="1" s="1"/>
  <c r="BH35" i="1"/>
  <c r="BG35" i="1"/>
  <c r="BF35" i="1"/>
  <c r="BI35" i="1" s="1"/>
  <c r="BJ35" i="1" s="1"/>
  <c r="BE35" i="1"/>
  <c r="AX35" i="1"/>
  <c r="AU35" i="1"/>
  <c r="AT35" i="1"/>
  <c r="AY35" i="1" s="1"/>
  <c r="AN35" i="1"/>
  <c r="AK35" i="1"/>
  <c r="AJ35" i="1"/>
  <c r="AO35" i="1" s="1"/>
  <c r="AD35" i="1"/>
  <c r="AA35" i="1"/>
  <c r="Z35" i="1"/>
  <c r="T35" i="1"/>
  <c r="S35" i="1"/>
  <c r="R35" i="1"/>
  <c r="Q35" i="1"/>
  <c r="P35" i="1"/>
  <c r="U35" i="1" s="1"/>
  <c r="DR34" i="1"/>
  <c r="DQ34" i="1"/>
  <c r="DS34" i="1" s="1"/>
  <c r="DP34" i="1"/>
  <c r="DO34" i="1"/>
  <c r="DH34" i="1"/>
  <c r="DG34" i="1"/>
  <c r="DI34" i="1" s="1"/>
  <c r="DF34" i="1"/>
  <c r="DE34" i="1"/>
  <c r="CY34" i="1"/>
  <c r="CU34" i="1"/>
  <c r="CX34" i="1" s="1"/>
  <c r="CT34" i="1"/>
  <c r="CL34" i="1"/>
  <c r="CK34" i="1"/>
  <c r="CJ34" i="1"/>
  <c r="CI34" i="1"/>
  <c r="CB34" i="1"/>
  <c r="CA34" i="1"/>
  <c r="BZ34" i="1"/>
  <c r="BY34" i="1"/>
  <c r="BQ34" i="1"/>
  <c r="BP34" i="1"/>
  <c r="BO34" i="1"/>
  <c r="BI34" i="1"/>
  <c r="BH34" i="1"/>
  <c r="BG34" i="1"/>
  <c r="BF34" i="1"/>
  <c r="BE34" i="1"/>
  <c r="BJ34" i="1" s="1"/>
  <c r="AY34" i="1"/>
  <c r="AU34" i="1"/>
  <c r="AX34" i="1" s="1"/>
  <c r="AT34" i="1"/>
  <c r="AK34" i="1"/>
  <c r="AN34" i="1" s="1"/>
  <c r="AO34" i="1" s="1"/>
  <c r="AJ34" i="1"/>
  <c r="AE34" i="1"/>
  <c r="AZ34" i="1" s="1"/>
  <c r="AA34" i="1"/>
  <c r="AD34" i="1" s="1"/>
  <c r="Z34" i="1"/>
  <c r="S34" i="1"/>
  <c r="R34" i="1"/>
  <c r="Q34" i="1"/>
  <c r="P34" i="1"/>
  <c r="DR33" i="1"/>
  <c r="DQ33" i="1"/>
  <c r="DP33" i="1"/>
  <c r="DS33" i="1" s="1"/>
  <c r="DT33" i="1" s="1"/>
  <c r="DO33" i="1"/>
  <c r="DJ33" i="1"/>
  <c r="DH33" i="1"/>
  <c r="DG33" i="1"/>
  <c r="DF33" i="1"/>
  <c r="DI33" i="1" s="1"/>
  <c r="DE33" i="1"/>
  <c r="CX33" i="1"/>
  <c r="CU33" i="1"/>
  <c r="CT33" i="1"/>
  <c r="CL33" i="1"/>
  <c r="CK33" i="1"/>
  <c r="CM33" i="1" s="1"/>
  <c r="CJ33" i="1"/>
  <c r="CI33" i="1"/>
  <c r="CC33" i="1"/>
  <c r="CB33" i="1"/>
  <c r="CA33" i="1"/>
  <c r="BZ33" i="1"/>
  <c r="BY33" i="1"/>
  <c r="CD33" i="1" s="1"/>
  <c r="BS33" i="1"/>
  <c r="BQ33" i="1"/>
  <c r="BP33" i="1"/>
  <c r="BO33" i="1"/>
  <c r="BT33" i="1" s="1"/>
  <c r="BH33" i="1"/>
  <c r="BG33" i="1"/>
  <c r="BF33" i="1"/>
  <c r="BI33" i="1" s="1"/>
  <c r="BJ33" i="1" s="1"/>
  <c r="BE33" i="1"/>
  <c r="AX33" i="1"/>
  <c r="AU33" i="1"/>
  <c r="AT33" i="1"/>
  <c r="AY33" i="1" s="1"/>
  <c r="AN33" i="1"/>
  <c r="AK33" i="1"/>
  <c r="AJ33" i="1"/>
  <c r="AO33" i="1" s="1"/>
  <c r="AD33" i="1"/>
  <c r="AA33" i="1"/>
  <c r="Z33" i="1"/>
  <c r="T33" i="1"/>
  <c r="S33" i="1"/>
  <c r="R33" i="1"/>
  <c r="Q33" i="1"/>
  <c r="P33" i="1"/>
  <c r="U33" i="1" s="1"/>
  <c r="DR32" i="1"/>
  <c r="DQ32" i="1"/>
  <c r="DS32" i="1" s="1"/>
  <c r="DP32" i="1"/>
  <c r="DO32" i="1"/>
  <c r="DH32" i="1"/>
  <c r="DG32" i="1"/>
  <c r="DI32" i="1" s="1"/>
  <c r="DF32" i="1"/>
  <c r="DE32" i="1"/>
  <c r="CY32" i="1"/>
  <c r="CU32" i="1"/>
  <c r="CX32" i="1" s="1"/>
  <c r="CT32" i="1"/>
  <c r="CL32" i="1"/>
  <c r="CK32" i="1"/>
  <c r="CJ32" i="1"/>
  <c r="CI32" i="1"/>
  <c r="CB32" i="1"/>
  <c r="CA32" i="1"/>
  <c r="BZ32" i="1"/>
  <c r="BY32" i="1"/>
  <c r="BQ32" i="1"/>
  <c r="BS32" i="1" s="1"/>
  <c r="BP32" i="1"/>
  <c r="BO32" i="1"/>
  <c r="BT32" i="1" s="1"/>
  <c r="BI32" i="1"/>
  <c r="BH32" i="1"/>
  <c r="BG32" i="1"/>
  <c r="BF32" i="1"/>
  <c r="BE32" i="1"/>
  <c r="BJ32" i="1" s="1"/>
  <c r="AY32" i="1"/>
  <c r="AU32" i="1"/>
  <c r="AX32" i="1" s="1"/>
  <c r="AT32" i="1"/>
  <c r="AK32" i="1"/>
  <c r="AN32" i="1" s="1"/>
  <c r="AO32" i="1" s="1"/>
  <c r="AJ32" i="1"/>
  <c r="AE32" i="1"/>
  <c r="AZ32" i="1" s="1"/>
  <c r="AA32" i="1"/>
  <c r="AD32" i="1" s="1"/>
  <c r="Z32" i="1"/>
  <c r="S32" i="1"/>
  <c r="R32" i="1"/>
  <c r="Q32" i="1"/>
  <c r="P32" i="1"/>
  <c r="DR31" i="1"/>
  <c r="DQ31" i="1"/>
  <c r="DP31" i="1"/>
  <c r="DS31" i="1" s="1"/>
  <c r="DT31" i="1" s="1"/>
  <c r="DO31" i="1"/>
  <c r="DJ31" i="1"/>
  <c r="DH31" i="1"/>
  <c r="DG31" i="1"/>
  <c r="DF31" i="1"/>
  <c r="DI31" i="1" s="1"/>
  <c r="DE31" i="1"/>
  <c r="CX31" i="1"/>
  <c r="CU31" i="1"/>
  <c r="CT31" i="1"/>
  <c r="CL31" i="1"/>
  <c r="CK31" i="1"/>
  <c r="CM31" i="1" s="1"/>
  <c r="CJ31" i="1"/>
  <c r="CI31" i="1"/>
  <c r="CC31" i="1"/>
  <c r="CB31" i="1"/>
  <c r="CA31" i="1"/>
  <c r="BZ31" i="1"/>
  <c r="BY31" i="1"/>
  <c r="CD31" i="1" s="1"/>
  <c r="BS31" i="1"/>
  <c r="BQ31" i="1"/>
  <c r="BP31" i="1"/>
  <c r="BO31" i="1"/>
  <c r="BT31" i="1" s="1"/>
  <c r="BH31" i="1"/>
  <c r="BG31" i="1"/>
  <c r="BF31" i="1"/>
  <c r="BI31" i="1" s="1"/>
  <c r="BJ31" i="1" s="1"/>
  <c r="BE31" i="1"/>
  <c r="AX31" i="1"/>
  <c r="AU31" i="1"/>
  <c r="AT31" i="1"/>
  <c r="AY31" i="1" s="1"/>
  <c r="AN31" i="1"/>
  <c r="AK31" i="1"/>
  <c r="AJ31" i="1"/>
  <c r="AO31" i="1" s="1"/>
  <c r="AD31" i="1"/>
  <c r="AA31" i="1"/>
  <c r="Z31" i="1"/>
  <c r="T31" i="1"/>
  <c r="S31" i="1"/>
  <c r="R31" i="1"/>
  <c r="Q31" i="1"/>
  <c r="P31" i="1"/>
  <c r="U31" i="1" s="1"/>
  <c r="DR30" i="1"/>
  <c r="DQ30" i="1"/>
  <c r="DS30" i="1" s="1"/>
  <c r="DP30" i="1"/>
  <c r="DO30" i="1"/>
  <c r="DH30" i="1"/>
  <c r="DG30" i="1"/>
  <c r="DI30" i="1" s="1"/>
  <c r="DF30" i="1"/>
  <c r="DE30" i="1"/>
  <c r="CY30" i="1"/>
  <c r="CU30" i="1"/>
  <c r="CX30" i="1" s="1"/>
  <c r="CT30" i="1"/>
  <c r="CL30" i="1"/>
  <c r="CK30" i="1"/>
  <c r="CJ30" i="1"/>
  <c r="CI30" i="1"/>
  <c r="CB30" i="1"/>
  <c r="CA30" i="1"/>
  <c r="BZ30" i="1"/>
  <c r="BY30" i="1"/>
  <c r="BQ30" i="1"/>
  <c r="BP30" i="1"/>
  <c r="BO30" i="1"/>
  <c r="BI30" i="1"/>
  <c r="BH30" i="1"/>
  <c r="BG30" i="1"/>
  <c r="BF30" i="1"/>
  <c r="BE30" i="1"/>
  <c r="BJ30" i="1" s="1"/>
  <c r="AY30" i="1"/>
  <c r="AU30" i="1"/>
  <c r="AX30" i="1" s="1"/>
  <c r="AT30" i="1"/>
  <c r="AK30" i="1"/>
  <c r="AN30" i="1" s="1"/>
  <c r="AO30" i="1" s="1"/>
  <c r="AJ30" i="1"/>
  <c r="AE30" i="1"/>
  <c r="AZ30" i="1" s="1"/>
  <c r="AA30" i="1"/>
  <c r="AD30" i="1" s="1"/>
  <c r="Z30" i="1"/>
  <c r="S30" i="1"/>
  <c r="R30" i="1"/>
  <c r="Q30" i="1"/>
  <c r="P30" i="1"/>
  <c r="DR29" i="1"/>
  <c r="DQ29" i="1"/>
  <c r="DP29" i="1"/>
  <c r="DS29" i="1" s="1"/>
  <c r="DT29" i="1" s="1"/>
  <c r="DO29" i="1"/>
  <c r="DH29" i="1"/>
  <c r="DG29" i="1"/>
  <c r="DF29" i="1"/>
  <c r="DE29" i="1"/>
  <c r="CU29" i="1"/>
  <c r="CX29" i="1" s="1"/>
  <c r="CT29" i="1"/>
  <c r="CM29" i="1"/>
  <c r="CL29" i="1"/>
  <c r="CK29" i="1"/>
  <c r="CJ29" i="1"/>
  <c r="CI29" i="1"/>
  <c r="CN29" i="1" s="1"/>
  <c r="CB29" i="1"/>
  <c r="CA29" i="1"/>
  <c r="CC29" i="1" s="1"/>
  <c r="BZ29" i="1"/>
  <c r="BY29" i="1"/>
  <c r="CD29" i="1" s="1"/>
  <c r="BQ29" i="1"/>
  <c r="BP29" i="1"/>
  <c r="BO29" i="1"/>
  <c r="BI29" i="1"/>
  <c r="BH29" i="1"/>
  <c r="BG29" i="1"/>
  <c r="BF29" i="1"/>
  <c r="BE29" i="1"/>
  <c r="BJ29" i="1" s="1"/>
  <c r="AX29" i="1"/>
  <c r="AU29" i="1"/>
  <c r="AT29" i="1"/>
  <c r="AY29" i="1" s="1"/>
  <c r="AK29" i="1"/>
  <c r="AN29" i="1" s="1"/>
  <c r="AJ29" i="1"/>
  <c r="AD29" i="1"/>
  <c r="AA29" i="1"/>
  <c r="Z29" i="1"/>
  <c r="S29" i="1"/>
  <c r="R29" i="1"/>
  <c r="Q29" i="1"/>
  <c r="P29" i="1"/>
  <c r="DR28" i="1"/>
  <c r="DQ28" i="1"/>
  <c r="DP28" i="1"/>
  <c r="DS28" i="1" s="1"/>
  <c r="DT28" i="1" s="1"/>
  <c r="DO28" i="1"/>
  <c r="DH28" i="1"/>
  <c r="DG28" i="1"/>
  <c r="DF28" i="1"/>
  <c r="DI28" i="1" s="1"/>
  <c r="DJ28" i="1" s="1"/>
  <c r="DU28" i="1" s="1"/>
  <c r="DE28" i="1"/>
  <c r="CX28" i="1"/>
  <c r="CU28" i="1"/>
  <c r="CT28" i="1"/>
  <c r="CY28" i="1" s="1"/>
  <c r="CM28" i="1"/>
  <c r="CL28" i="1"/>
  <c r="CK28" i="1"/>
  <c r="CJ28" i="1"/>
  <c r="CI28" i="1"/>
  <c r="CN28" i="1" s="1"/>
  <c r="CB28" i="1"/>
  <c r="CA28" i="1"/>
  <c r="CC28" i="1" s="1"/>
  <c r="BZ28" i="1"/>
  <c r="BY28" i="1"/>
  <c r="BS28" i="1"/>
  <c r="BQ28" i="1"/>
  <c r="BP28" i="1"/>
  <c r="BO28" i="1"/>
  <c r="BJ28" i="1"/>
  <c r="BH28" i="1"/>
  <c r="BG28" i="1"/>
  <c r="BF28" i="1"/>
  <c r="BI28" i="1" s="1"/>
  <c r="BE28" i="1"/>
  <c r="AX28" i="1"/>
  <c r="AU28" i="1"/>
  <c r="AT28" i="1"/>
  <c r="AN28" i="1"/>
  <c r="AK28" i="1"/>
  <c r="AJ28" i="1"/>
  <c r="AO28" i="1" s="1"/>
  <c r="AD28" i="1"/>
  <c r="AA28" i="1"/>
  <c r="Z28" i="1"/>
  <c r="AE28" i="1" s="1"/>
  <c r="T28" i="1"/>
  <c r="S28" i="1"/>
  <c r="R28" i="1"/>
  <c r="Q28" i="1"/>
  <c r="P28" i="1"/>
  <c r="U28" i="1" s="1"/>
  <c r="DS27" i="1"/>
  <c r="DR27" i="1"/>
  <c r="DQ27" i="1"/>
  <c r="DP27" i="1"/>
  <c r="DO27" i="1"/>
  <c r="DT27" i="1" s="1"/>
  <c r="DH27" i="1"/>
  <c r="DG27" i="1"/>
  <c r="DI27" i="1" s="1"/>
  <c r="DF27" i="1"/>
  <c r="DE27" i="1"/>
  <c r="CY27" i="1"/>
  <c r="CU27" i="1"/>
  <c r="CX27" i="1" s="1"/>
  <c r="CT27" i="1"/>
  <c r="CL27" i="1"/>
  <c r="CK27" i="1"/>
  <c r="CJ27" i="1"/>
  <c r="CM27" i="1" s="1"/>
  <c r="CN27" i="1" s="1"/>
  <c r="CI27" i="1"/>
  <c r="CB27" i="1"/>
  <c r="CA27" i="1"/>
  <c r="BZ27" i="1"/>
  <c r="CC27" i="1" s="1"/>
  <c r="CD27" i="1" s="1"/>
  <c r="BY27" i="1"/>
  <c r="BT27" i="1"/>
  <c r="BQ27" i="1"/>
  <c r="BS27" i="1" s="1"/>
  <c r="BP27" i="1"/>
  <c r="BO27" i="1"/>
  <c r="BH27" i="1"/>
  <c r="BG27" i="1"/>
  <c r="BI27" i="1" s="1"/>
  <c r="BF27" i="1"/>
  <c r="BE27" i="1"/>
  <c r="AY27" i="1"/>
  <c r="AU27" i="1"/>
  <c r="AX27" i="1" s="1"/>
  <c r="AT27" i="1"/>
  <c r="AK27" i="1"/>
  <c r="AN27" i="1" s="1"/>
  <c r="AO27" i="1" s="1"/>
  <c r="AJ27" i="1"/>
  <c r="AE27" i="1"/>
  <c r="AA27" i="1"/>
  <c r="AD27" i="1" s="1"/>
  <c r="Z27" i="1"/>
  <c r="S27" i="1"/>
  <c r="R27" i="1"/>
  <c r="Q27" i="1"/>
  <c r="T27" i="1" s="1"/>
  <c r="U27" i="1" s="1"/>
  <c r="P27" i="1"/>
  <c r="DT26" i="1"/>
  <c r="DR26" i="1"/>
  <c r="DQ26" i="1"/>
  <c r="DP26" i="1"/>
  <c r="DS26" i="1" s="1"/>
  <c r="DO26" i="1"/>
  <c r="DH26" i="1"/>
  <c r="DG26" i="1"/>
  <c r="DF26" i="1"/>
  <c r="DI26" i="1" s="1"/>
  <c r="DJ26" i="1" s="1"/>
  <c r="DE26" i="1"/>
  <c r="CX26" i="1"/>
  <c r="CU26" i="1"/>
  <c r="CT26" i="1"/>
  <c r="CY26" i="1" s="1"/>
  <c r="CL26" i="1"/>
  <c r="CK26" i="1"/>
  <c r="CM26" i="1" s="1"/>
  <c r="CJ26" i="1"/>
  <c r="CI26" i="1"/>
  <c r="CN26" i="1" s="1"/>
  <c r="CC26" i="1"/>
  <c r="CB26" i="1"/>
  <c r="CA26" i="1"/>
  <c r="BZ26" i="1"/>
  <c r="BY26" i="1"/>
  <c r="CD26" i="1" s="1"/>
  <c r="BQ26" i="1"/>
  <c r="BP26" i="1"/>
  <c r="BS26" i="1" s="1"/>
  <c r="BO26" i="1"/>
  <c r="BT26" i="1" s="1"/>
  <c r="CZ26" i="1" s="1"/>
  <c r="BH26" i="1"/>
  <c r="BG26" i="1"/>
  <c r="BF26" i="1"/>
  <c r="BI26" i="1" s="1"/>
  <c r="BJ26" i="1" s="1"/>
  <c r="BE26" i="1"/>
  <c r="AX26" i="1"/>
  <c r="AU26" i="1"/>
  <c r="AT26" i="1"/>
  <c r="AY26" i="1" s="1"/>
  <c r="AN26" i="1"/>
  <c r="AK26" i="1"/>
  <c r="AJ26" i="1"/>
  <c r="AO26" i="1" s="1"/>
  <c r="AD26" i="1"/>
  <c r="AA26" i="1"/>
  <c r="Z26" i="1"/>
  <c r="AE26" i="1" s="1"/>
  <c r="AZ26" i="1" s="1"/>
  <c r="S26" i="1"/>
  <c r="R26" i="1"/>
  <c r="T26" i="1" s="1"/>
  <c r="Q26" i="1"/>
  <c r="P26" i="1"/>
  <c r="DR25" i="1"/>
  <c r="DQ25" i="1"/>
  <c r="DS25" i="1" s="1"/>
  <c r="DP25" i="1"/>
  <c r="DO25" i="1"/>
  <c r="DT25" i="1" s="1"/>
  <c r="DI25" i="1"/>
  <c r="DH25" i="1"/>
  <c r="DG25" i="1"/>
  <c r="DF25" i="1"/>
  <c r="DE25" i="1"/>
  <c r="DJ25" i="1" s="1"/>
  <c r="DU25" i="1" s="1"/>
  <c r="CU25" i="1"/>
  <c r="CX25" i="1" s="1"/>
  <c r="CY25" i="1" s="1"/>
  <c r="CT25" i="1"/>
  <c r="CL25" i="1"/>
  <c r="CK25" i="1"/>
  <c r="CJ25" i="1"/>
  <c r="CI25" i="1"/>
  <c r="CB25" i="1"/>
  <c r="CA25" i="1"/>
  <c r="BZ25" i="1"/>
  <c r="CC25" i="1" s="1"/>
  <c r="CD25" i="1" s="1"/>
  <c r="BY25" i="1"/>
  <c r="BQ25" i="1"/>
  <c r="BP25" i="1"/>
  <c r="BO25" i="1"/>
  <c r="BI25" i="1"/>
  <c r="BH25" i="1"/>
  <c r="BG25" i="1"/>
  <c r="BF25" i="1"/>
  <c r="BE25" i="1"/>
  <c r="BJ25" i="1" s="1"/>
  <c r="AU25" i="1"/>
  <c r="AX25" i="1" s="1"/>
  <c r="AY25" i="1" s="1"/>
  <c r="AT25" i="1"/>
  <c r="AK25" i="1"/>
  <c r="AN25" i="1" s="1"/>
  <c r="AO25" i="1" s="1"/>
  <c r="AJ25" i="1"/>
  <c r="AA25" i="1"/>
  <c r="AD25" i="1" s="1"/>
  <c r="AE25" i="1" s="1"/>
  <c r="AZ25" i="1" s="1"/>
  <c r="Z25" i="1"/>
  <c r="S25" i="1"/>
  <c r="R25" i="1"/>
  <c r="Q25" i="1"/>
  <c r="T25" i="1" s="1"/>
  <c r="U25" i="1" s="1"/>
  <c r="P25" i="1"/>
  <c r="DR24" i="1"/>
  <c r="DQ24" i="1"/>
  <c r="DP24" i="1"/>
  <c r="DO24" i="1"/>
  <c r="DH24" i="1"/>
  <c r="DG24" i="1"/>
  <c r="DF24" i="1"/>
  <c r="DI24" i="1" s="1"/>
  <c r="DJ24" i="1" s="1"/>
  <c r="DE24" i="1"/>
  <c r="CX24" i="1"/>
  <c r="CU24" i="1"/>
  <c r="CT24" i="1"/>
  <c r="CM24" i="1"/>
  <c r="CL24" i="1"/>
  <c r="CK24" i="1"/>
  <c r="CJ24" i="1"/>
  <c r="CI24" i="1"/>
  <c r="CN24" i="1" s="1"/>
  <c r="CB24" i="1"/>
  <c r="CA24" i="1"/>
  <c r="CC24" i="1" s="1"/>
  <c r="BZ24" i="1"/>
  <c r="BY24" i="1"/>
  <c r="CD24" i="1" s="1"/>
  <c r="BS24" i="1"/>
  <c r="BQ24" i="1"/>
  <c r="BP24" i="1"/>
  <c r="BO24" i="1"/>
  <c r="BJ24" i="1"/>
  <c r="BH24" i="1"/>
  <c r="BG24" i="1"/>
  <c r="BF24" i="1"/>
  <c r="BI24" i="1" s="1"/>
  <c r="BE24" i="1"/>
  <c r="AX24" i="1"/>
  <c r="AU24" i="1"/>
  <c r="AT24" i="1"/>
  <c r="AY24" i="1" s="1"/>
  <c r="AN24" i="1"/>
  <c r="AK24" i="1"/>
  <c r="AJ24" i="1"/>
  <c r="AD24" i="1"/>
  <c r="AA24" i="1"/>
  <c r="Z24" i="1"/>
  <c r="T24" i="1"/>
  <c r="S24" i="1"/>
  <c r="R24" i="1"/>
  <c r="Q24" i="1"/>
  <c r="P24" i="1"/>
  <c r="U24" i="1" s="1"/>
  <c r="DS23" i="1"/>
  <c r="DR23" i="1"/>
  <c r="DQ23" i="1"/>
  <c r="DP23" i="1"/>
  <c r="DO23" i="1"/>
  <c r="DT23" i="1" s="1"/>
  <c r="DH23" i="1"/>
  <c r="DG23" i="1"/>
  <c r="DI23" i="1" s="1"/>
  <c r="DF23" i="1"/>
  <c r="DE23" i="1"/>
  <c r="DJ23" i="1" s="1"/>
  <c r="DU23" i="1" s="1"/>
  <c r="CY23" i="1"/>
  <c r="CU23" i="1"/>
  <c r="CX23" i="1" s="1"/>
  <c r="CT23" i="1"/>
  <c r="CL23" i="1"/>
  <c r="CK23" i="1"/>
  <c r="CJ23" i="1"/>
  <c r="CM23" i="1" s="1"/>
  <c r="CN23" i="1" s="1"/>
  <c r="CI23" i="1"/>
  <c r="CB23" i="1"/>
  <c r="CA23" i="1"/>
  <c r="BZ23" i="1"/>
  <c r="BY23" i="1"/>
  <c r="BT23" i="1"/>
  <c r="BQ23" i="1"/>
  <c r="BS23" i="1" s="1"/>
  <c r="BP23" i="1"/>
  <c r="BO23" i="1"/>
  <c r="BH23" i="1"/>
  <c r="BG23" i="1"/>
  <c r="BI23" i="1" s="1"/>
  <c r="BF23" i="1"/>
  <c r="BE23" i="1"/>
  <c r="BJ23" i="1" s="1"/>
  <c r="AY23" i="1"/>
  <c r="AU23" i="1"/>
  <c r="AX23" i="1" s="1"/>
  <c r="AT23" i="1"/>
  <c r="AK23" i="1"/>
  <c r="AN23" i="1" s="1"/>
  <c r="AO23" i="1" s="1"/>
  <c r="AJ23" i="1"/>
  <c r="AE23" i="1"/>
  <c r="AA23" i="1"/>
  <c r="AD23" i="1" s="1"/>
  <c r="Z23" i="1"/>
  <c r="S23" i="1"/>
  <c r="R23" i="1"/>
  <c r="Q23" i="1"/>
  <c r="T23" i="1" s="1"/>
  <c r="U23" i="1" s="1"/>
  <c r="P23" i="1"/>
  <c r="DT22" i="1"/>
  <c r="DR22" i="1"/>
  <c r="DQ22" i="1"/>
  <c r="DP22" i="1"/>
  <c r="DS22" i="1" s="1"/>
  <c r="DO22" i="1"/>
  <c r="DH22" i="1"/>
  <c r="DG22" i="1"/>
  <c r="DF22" i="1"/>
  <c r="DE22" i="1"/>
  <c r="CX22" i="1"/>
  <c r="CU22" i="1"/>
  <c r="CT22" i="1"/>
  <c r="CY22" i="1" s="1"/>
  <c r="CL22" i="1"/>
  <c r="CK22" i="1"/>
  <c r="CM22" i="1" s="1"/>
  <c r="CJ22" i="1"/>
  <c r="CI22" i="1"/>
  <c r="CC22" i="1"/>
  <c r="CB22" i="1"/>
  <c r="CA22" i="1"/>
  <c r="BZ22" i="1"/>
  <c r="BY22" i="1"/>
  <c r="CD22" i="1" s="1"/>
  <c r="BQ22" i="1"/>
  <c r="BP22" i="1"/>
  <c r="BS22" i="1" s="1"/>
  <c r="BO22" i="1"/>
  <c r="BT22" i="1" s="1"/>
  <c r="BH22" i="1"/>
  <c r="BG22" i="1"/>
  <c r="BF22" i="1"/>
  <c r="BE22" i="1"/>
  <c r="AX22" i="1"/>
  <c r="AU22" i="1"/>
  <c r="AT22" i="1"/>
  <c r="AY22" i="1" s="1"/>
  <c r="AN22" i="1"/>
  <c r="AK22" i="1"/>
  <c r="AJ22" i="1"/>
  <c r="AO22" i="1" s="1"/>
  <c r="AD22" i="1"/>
  <c r="AA22" i="1"/>
  <c r="Z22" i="1"/>
  <c r="AE22" i="1" s="1"/>
  <c r="AZ22" i="1" s="1"/>
  <c r="S22" i="1"/>
  <c r="R22" i="1"/>
  <c r="T22" i="1" s="1"/>
  <c r="Q22" i="1"/>
  <c r="P22" i="1"/>
  <c r="U22" i="1" s="1"/>
  <c r="DR21" i="1"/>
  <c r="DQ21" i="1"/>
  <c r="DS21" i="1" s="1"/>
  <c r="DP21" i="1"/>
  <c r="DO21" i="1"/>
  <c r="DI21" i="1"/>
  <c r="DH21" i="1"/>
  <c r="DG21" i="1"/>
  <c r="DF21" i="1"/>
  <c r="DE21" i="1"/>
  <c r="DJ21" i="1" s="1"/>
  <c r="CU21" i="1"/>
  <c r="CX21" i="1" s="1"/>
  <c r="CY21" i="1" s="1"/>
  <c r="CT21" i="1"/>
  <c r="CL21" i="1"/>
  <c r="CK21" i="1"/>
  <c r="CJ21" i="1"/>
  <c r="CM21" i="1" s="1"/>
  <c r="CN21" i="1" s="1"/>
  <c r="CI21" i="1"/>
  <c r="CB21" i="1"/>
  <c r="CA21" i="1"/>
  <c r="BZ21" i="1"/>
  <c r="CC21" i="1" s="1"/>
  <c r="CD21" i="1" s="1"/>
  <c r="BY21" i="1"/>
  <c r="BQ21" i="1"/>
  <c r="BP21" i="1"/>
  <c r="BO21" i="1"/>
  <c r="BI21" i="1"/>
  <c r="BH21" i="1"/>
  <c r="BG21" i="1"/>
  <c r="BF21" i="1"/>
  <c r="BE21" i="1"/>
  <c r="BJ21" i="1" s="1"/>
  <c r="AU21" i="1"/>
  <c r="AX21" i="1" s="1"/>
  <c r="AY21" i="1" s="1"/>
  <c r="AT21" i="1"/>
  <c r="AK21" i="1"/>
  <c r="AN21" i="1" s="1"/>
  <c r="AO21" i="1" s="1"/>
  <c r="AJ21" i="1"/>
  <c r="AA21" i="1"/>
  <c r="AD21" i="1" s="1"/>
  <c r="AE21" i="1" s="1"/>
  <c r="Z21" i="1"/>
  <c r="S21" i="1"/>
  <c r="R21" i="1"/>
  <c r="Q21" i="1"/>
  <c r="P21" i="1"/>
  <c r="DR20" i="1"/>
  <c r="DQ20" i="1"/>
  <c r="DP20" i="1"/>
  <c r="DS20" i="1" s="1"/>
  <c r="DT20" i="1" s="1"/>
  <c r="DO20" i="1"/>
  <c r="DH20" i="1"/>
  <c r="DG20" i="1"/>
  <c r="DF20" i="1"/>
  <c r="DI20" i="1" s="1"/>
  <c r="DJ20" i="1" s="1"/>
  <c r="DU20" i="1" s="1"/>
  <c r="DE20" i="1"/>
  <c r="CX20" i="1"/>
  <c r="CU20" i="1"/>
  <c r="CT20" i="1"/>
  <c r="CY20" i="1" s="1"/>
  <c r="CM20" i="1"/>
  <c r="CL20" i="1"/>
  <c r="CK20" i="1"/>
  <c r="CJ20" i="1"/>
  <c r="CI20" i="1"/>
  <c r="CN20" i="1" s="1"/>
  <c r="CB20" i="1"/>
  <c r="CA20" i="1"/>
  <c r="CC20" i="1" s="1"/>
  <c r="BZ20" i="1"/>
  <c r="BY20" i="1"/>
  <c r="BS20" i="1"/>
  <c r="BQ20" i="1"/>
  <c r="BP20" i="1"/>
  <c r="BO20" i="1"/>
  <c r="BJ20" i="1"/>
  <c r="BH20" i="1"/>
  <c r="BG20" i="1"/>
  <c r="BF20" i="1"/>
  <c r="BI20" i="1" s="1"/>
  <c r="BE20" i="1"/>
  <c r="AX20" i="1"/>
  <c r="AU20" i="1"/>
  <c r="AT20" i="1"/>
  <c r="AN20" i="1"/>
  <c r="AK20" i="1"/>
  <c r="AJ20" i="1"/>
  <c r="AO20" i="1" s="1"/>
  <c r="AD20" i="1"/>
  <c r="AA20" i="1"/>
  <c r="Z20" i="1"/>
  <c r="AE20" i="1" s="1"/>
  <c r="T20" i="1"/>
  <c r="S20" i="1"/>
  <c r="R20" i="1"/>
  <c r="Q20" i="1"/>
  <c r="P20" i="1"/>
  <c r="U20" i="1" s="1"/>
  <c r="DS19" i="1"/>
  <c r="DR19" i="1"/>
  <c r="DQ19" i="1"/>
  <c r="DP19" i="1"/>
  <c r="DO19" i="1"/>
  <c r="DT19" i="1" s="1"/>
  <c r="DH19" i="1"/>
  <c r="DG19" i="1"/>
  <c r="DI19" i="1" s="1"/>
  <c r="DF19" i="1"/>
  <c r="DE19" i="1"/>
  <c r="CY19" i="1"/>
  <c r="CU19" i="1"/>
  <c r="CX19" i="1" s="1"/>
  <c r="CT19" i="1"/>
  <c r="CL19" i="1"/>
  <c r="CK19" i="1"/>
  <c r="CJ19" i="1"/>
  <c r="CM19" i="1" s="1"/>
  <c r="CN19" i="1" s="1"/>
  <c r="CI19" i="1"/>
  <c r="CB19" i="1"/>
  <c r="CA19" i="1"/>
  <c r="BZ19" i="1"/>
  <c r="CC19" i="1" s="1"/>
  <c r="CD19" i="1" s="1"/>
  <c r="BY19" i="1"/>
  <c r="BT19" i="1"/>
  <c r="BQ19" i="1"/>
  <c r="BS19" i="1" s="1"/>
  <c r="BP19" i="1"/>
  <c r="BO19" i="1"/>
  <c r="BH19" i="1"/>
  <c r="BG19" i="1"/>
  <c r="BI19" i="1" s="1"/>
  <c r="BF19" i="1"/>
  <c r="BE19" i="1"/>
  <c r="AY19" i="1"/>
  <c r="AU19" i="1"/>
  <c r="AX19" i="1" s="1"/>
  <c r="AT19" i="1"/>
  <c r="AK19" i="1"/>
  <c r="AN19" i="1" s="1"/>
  <c r="AO19" i="1" s="1"/>
  <c r="AJ19" i="1"/>
  <c r="AE19" i="1"/>
  <c r="AA19" i="1"/>
  <c r="AD19" i="1" s="1"/>
  <c r="Z19" i="1"/>
  <c r="S19" i="1"/>
  <c r="R19" i="1"/>
  <c r="Q19" i="1"/>
  <c r="T19" i="1" s="1"/>
  <c r="U19" i="1" s="1"/>
  <c r="P19" i="1"/>
  <c r="DT18" i="1"/>
  <c r="DR18" i="1"/>
  <c r="DQ18" i="1"/>
  <c r="DP18" i="1"/>
  <c r="DS18" i="1" s="1"/>
  <c r="DO18" i="1"/>
  <c r="DH18" i="1"/>
  <c r="DG18" i="1"/>
  <c r="DF18" i="1"/>
  <c r="DI18" i="1" s="1"/>
  <c r="DJ18" i="1" s="1"/>
  <c r="DE18" i="1"/>
  <c r="CX18" i="1"/>
  <c r="CU18" i="1"/>
  <c r="CT18" i="1"/>
  <c r="CY18" i="1" s="1"/>
  <c r="CL18" i="1"/>
  <c r="CK18" i="1"/>
  <c r="CM18" i="1" s="1"/>
  <c r="CJ18" i="1"/>
  <c r="CI18" i="1"/>
  <c r="CN18" i="1" s="1"/>
  <c r="CC18" i="1"/>
  <c r="CB18" i="1"/>
  <c r="CA18" i="1"/>
  <c r="BZ18" i="1"/>
  <c r="BY18" i="1"/>
  <c r="CD18" i="1" s="1"/>
  <c r="BQ18" i="1"/>
  <c r="BP18" i="1"/>
  <c r="BS18" i="1" s="1"/>
  <c r="BO18" i="1"/>
  <c r="BT18" i="1" s="1"/>
  <c r="CZ18" i="1" s="1"/>
  <c r="BH18" i="1"/>
  <c r="BG18" i="1"/>
  <c r="BF18" i="1"/>
  <c r="BI18" i="1" s="1"/>
  <c r="BJ18" i="1" s="1"/>
  <c r="BE18" i="1"/>
  <c r="AX18" i="1"/>
  <c r="AU18" i="1"/>
  <c r="AT18" i="1"/>
  <c r="AY18" i="1" s="1"/>
  <c r="AN18" i="1"/>
  <c r="AK18" i="1"/>
  <c r="AJ18" i="1"/>
  <c r="AO18" i="1" s="1"/>
  <c r="AD18" i="1"/>
  <c r="AA18" i="1"/>
  <c r="Z18" i="1"/>
  <c r="AE18" i="1" s="1"/>
  <c r="AZ18" i="1" s="1"/>
  <c r="S18" i="1"/>
  <c r="R18" i="1"/>
  <c r="T18" i="1" s="1"/>
  <c r="Q18" i="1"/>
  <c r="P18" i="1"/>
  <c r="DR17" i="1"/>
  <c r="DQ17" i="1"/>
  <c r="DS17" i="1" s="1"/>
  <c r="DP17" i="1"/>
  <c r="DO17" i="1"/>
  <c r="DT17" i="1" s="1"/>
  <c r="DI17" i="1"/>
  <c r="DH17" i="1"/>
  <c r="DG17" i="1"/>
  <c r="DF17" i="1"/>
  <c r="DE17" i="1"/>
  <c r="DJ17" i="1" s="1"/>
  <c r="DU17" i="1" s="1"/>
  <c r="CU17" i="1"/>
  <c r="CX17" i="1" s="1"/>
  <c r="CY17" i="1" s="1"/>
  <c r="CT17" i="1"/>
  <c r="CL17" i="1"/>
  <c r="CK17" i="1"/>
  <c r="CJ17" i="1"/>
  <c r="CI17" i="1"/>
  <c r="CB17" i="1"/>
  <c r="CA17" i="1"/>
  <c r="BZ17" i="1"/>
  <c r="CC17" i="1" s="1"/>
  <c r="CD17" i="1" s="1"/>
  <c r="BY17" i="1"/>
  <c r="BQ17" i="1"/>
  <c r="BP17" i="1"/>
  <c r="BO17" i="1"/>
  <c r="BI17" i="1"/>
  <c r="BH17" i="1"/>
  <c r="BG17" i="1"/>
  <c r="BF17" i="1"/>
  <c r="BE17" i="1"/>
  <c r="BJ17" i="1" s="1"/>
  <c r="AU17" i="1"/>
  <c r="AX17" i="1" s="1"/>
  <c r="AY17" i="1" s="1"/>
  <c r="AT17" i="1"/>
  <c r="AK17" i="1"/>
  <c r="AN17" i="1" s="1"/>
  <c r="AO17" i="1" s="1"/>
  <c r="AJ17" i="1"/>
  <c r="AA17" i="1"/>
  <c r="AD17" i="1" s="1"/>
  <c r="AE17" i="1" s="1"/>
  <c r="AZ17" i="1" s="1"/>
  <c r="Z17" i="1"/>
  <c r="S17" i="1"/>
  <c r="R17" i="1"/>
  <c r="Q17" i="1"/>
  <c r="T17" i="1" s="1"/>
  <c r="U17" i="1" s="1"/>
  <c r="P17" i="1"/>
  <c r="DR16" i="1"/>
  <c r="DQ16" i="1"/>
  <c r="DP16" i="1"/>
  <c r="DO16" i="1"/>
  <c r="DH16" i="1"/>
  <c r="DG16" i="1"/>
  <c r="DF16" i="1"/>
  <c r="DI16" i="1" s="1"/>
  <c r="DJ16" i="1" s="1"/>
  <c r="DE16" i="1"/>
  <c r="CX16" i="1"/>
  <c r="CU16" i="1"/>
  <c r="CT16" i="1"/>
  <c r="CM16" i="1"/>
  <c r="CL16" i="1"/>
  <c r="CK16" i="1"/>
  <c r="CJ16" i="1"/>
  <c r="CI16" i="1"/>
  <c r="CN16" i="1" s="1"/>
  <c r="CB16" i="1"/>
  <c r="CA16" i="1"/>
  <c r="CC16" i="1" s="1"/>
  <c r="BZ16" i="1"/>
  <c r="BY16" i="1"/>
  <c r="CD16" i="1" s="1"/>
  <c r="BS16" i="1"/>
  <c r="BQ16" i="1"/>
  <c r="BP16" i="1"/>
  <c r="BO16" i="1"/>
  <c r="BJ16" i="1"/>
  <c r="BH16" i="1"/>
  <c r="BG16" i="1"/>
  <c r="BF16" i="1"/>
  <c r="BI16" i="1" s="1"/>
  <c r="BE16" i="1"/>
  <c r="AX16" i="1"/>
  <c r="AU16" i="1"/>
  <c r="AT16" i="1"/>
  <c r="AY16" i="1" s="1"/>
  <c r="AN16" i="1"/>
  <c r="AK16" i="1"/>
  <c r="AJ16" i="1"/>
  <c r="AD16" i="1"/>
  <c r="AA16" i="1"/>
  <c r="Z16" i="1"/>
  <c r="T16" i="1"/>
  <c r="S16" i="1"/>
  <c r="R16" i="1"/>
  <c r="Q16" i="1"/>
  <c r="P16" i="1"/>
  <c r="U16" i="1" s="1"/>
  <c r="DS15" i="1"/>
  <c r="DR15" i="1"/>
  <c r="DQ15" i="1"/>
  <c r="DP15" i="1"/>
  <c r="DO15" i="1"/>
  <c r="DT15" i="1" s="1"/>
  <c r="DH15" i="1"/>
  <c r="DG15" i="1"/>
  <c r="DI15" i="1" s="1"/>
  <c r="DF15" i="1"/>
  <c r="DE15" i="1"/>
  <c r="DJ15" i="1" s="1"/>
  <c r="DU15" i="1" s="1"/>
  <c r="CY15" i="1"/>
  <c r="CU15" i="1"/>
  <c r="CX15" i="1" s="1"/>
  <c r="CT15" i="1"/>
  <c r="CL15" i="1"/>
  <c r="CK15" i="1"/>
  <c r="CJ15" i="1"/>
  <c r="CM15" i="1" s="1"/>
  <c r="CN15" i="1" s="1"/>
  <c r="CI15" i="1"/>
  <c r="CB15" i="1"/>
  <c r="CA15" i="1"/>
  <c r="BZ15" i="1"/>
  <c r="BY15" i="1"/>
  <c r="BT15" i="1"/>
  <c r="BQ15" i="1"/>
  <c r="BS15" i="1" s="1"/>
  <c r="BP15" i="1"/>
  <c r="BO15" i="1"/>
  <c r="BH15" i="1"/>
  <c r="BG15" i="1"/>
  <c r="BI15" i="1" s="1"/>
  <c r="BF15" i="1"/>
  <c r="BE15" i="1"/>
  <c r="BJ15" i="1" s="1"/>
  <c r="AY15" i="1"/>
  <c r="AU15" i="1"/>
  <c r="AX15" i="1" s="1"/>
  <c r="AT15" i="1"/>
  <c r="AK15" i="1"/>
  <c r="AN15" i="1" s="1"/>
  <c r="AO15" i="1" s="1"/>
  <c r="AJ15" i="1"/>
  <c r="AE15" i="1"/>
  <c r="AA15" i="1"/>
  <c r="AD15" i="1" s="1"/>
  <c r="Z15" i="1"/>
  <c r="S15" i="1"/>
  <c r="R15" i="1"/>
  <c r="Q15" i="1"/>
  <c r="T15" i="1" s="1"/>
  <c r="U15" i="1" s="1"/>
  <c r="P15" i="1"/>
  <c r="DT14" i="1"/>
  <c r="DR14" i="1"/>
  <c r="DQ14" i="1"/>
  <c r="DP14" i="1"/>
  <c r="DS14" i="1" s="1"/>
  <c r="DO14" i="1"/>
  <c r="DH14" i="1"/>
  <c r="DG14" i="1"/>
  <c r="DF14" i="1"/>
  <c r="DE14" i="1"/>
  <c r="CX14" i="1"/>
  <c r="CU14" i="1"/>
  <c r="CT14" i="1"/>
  <c r="CY14" i="1" s="1"/>
  <c r="CL14" i="1"/>
  <c r="CK14" i="1"/>
  <c r="CM14" i="1" s="1"/>
  <c r="CJ14" i="1"/>
  <c r="CI14" i="1"/>
  <c r="CC14" i="1"/>
  <c r="CB14" i="1"/>
  <c r="CA14" i="1"/>
  <c r="BZ14" i="1"/>
  <c r="BY14" i="1"/>
  <c r="CD14" i="1" s="1"/>
  <c r="BQ14" i="1"/>
  <c r="BP14" i="1"/>
  <c r="BS14" i="1" s="1"/>
  <c r="BO14" i="1"/>
  <c r="BT14" i="1" s="1"/>
  <c r="BH14" i="1"/>
  <c r="BG14" i="1"/>
  <c r="BF14" i="1"/>
  <c r="BE14" i="1"/>
  <c r="AX14" i="1"/>
  <c r="AU14" i="1"/>
  <c r="AT14" i="1"/>
  <c r="AY14" i="1" s="1"/>
  <c r="AN14" i="1"/>
  <c r="AK14" i="1"/>
  <c r="AJ14" i="1"/>
  <c r="AO14" i="1" s="1"/>
  <c r="AD14" i="1"/>
  <c r="AA14" i="1"/>
  <c r="Z14" i="1"/>
  <c r="AE14" i="1" s="1"/>
  <c r="AZ14" i="1" s="1"/>
  <c r="S14" i="1"/>
  <c r="R14" i="1"/>
  <c r="T14" i="1" s="1"/>
  <c r="Q14" i="1"/>
  <c r="P14" i="1"/>
  <c r="U14" i="1" s="1"/>
  <c r="DR13" i="1"/>
  <c r="DQ13" i="1"/>
  <c r="DS13" i="1" s="1"/>
  <c r="DP13" i="1"/>
  <c r="DO13" i="1"/>
  <c r="DI13" i="1"/>
  <c r="DH13" i="1"/>
  <c r="DG13" i="1"/>
  <c r="DF13" i="1"/>
  <c r="DE13" i="1"/>
  <c r="DJ13" i="1" s="1"/>
  <c r="CU13" i="1"/>
  <c r="CX13" i="1" s="1"/>
  <c r="CY13" i="1" s="1"/>
  <c r="CT13" i="1"/>
  <c r="CL13" i="1"/>
  <c r="CK13" i="1"/>
  <c r="CJ13" i="1"/>
  <c r="CM13" i="1" s="1"/>
  <c r="CN13" i="1" s="1"/>
  <c r="CI13" i="1"/>
  <c r="CB13" i="1"/>
  <c r="CA13" i="1"/>
  <c r="BZ13" i="1"/>
  <c r="CC13" i="1" s="1"/>
  <c r="CD13" i="1" s="1"/>
  <c r="BY13" i="1"/>
  <c r="BQ13" i="1"/>
  <c r="BP13" i="1"/>
  <c r="BO13" i="1"/>
  <c r="BH13" i="1"/>
  <c r="BG13" i="1"/>
  <c r="BI13" i="1" s="1"/>
  <c r="BF13" i="1"/>
  <c r="BE13" i="1"/>
  <c r="AY13" i="1"/>
  <c r="AU13" i="1"/>
  <c r="AX13" i="1" s="1"/>
  <c r="AT13" i="1"/>
  <c r="AK13" i="1"/>
  <c r="AN13" i="1" s="1"/>
  <c r="AO13" i="1" s="1"/>
  <c r="AJ13" i="1"/>
  <c r="AE13" i="1"/>
  <c r="AA13" i="1"/>
  <c r="AD13" i="1" s="1"/>
  <c r="Z13" i="1"/>
  <c r="S13" i="1"/>
  <c r="R13" i="1"/>
  <c r="Q13" i="1"/>
  <c r="P13" i="1"/>
  <c r="DR12" i="1"/>
  <c r="DQ12" i="1"/>
  <c r="DP12" i="1"/>
  <c r="DS12" i="1" s="1"/>
  <c r="DT12" i="1" s="1"/>
  <c r="DO12" i="1"/>
  <c r="DH12" i="1"/>
  <c r="DG12" i="1"/>
  <c r="DF12" i="1"/>
  <c r="DE12" i="1"/>
  <c r="CX12" i="1"/>
  <c r="CU12" i="1"/>
  <c r="CT12" i="1"/>
  <c r="CM12" i="1"/>
  <c r="CL12" i="1"/>
  <c r="CK12" i="1"/>
  <c r="CJ12" i="1"/>
  <c r="CI12" i="1"/>
  <c r="CN12" i="1" s="1"/>
  <c r="CC12" i="1"/>
  <c r="CB12" i="1"/>
  <c r="CA12" i="1"/>
  <c r="BZ12" i="1"/>
  <c r="BY12" i="1"/>
  <c r="CD12" i="1" s="1"/>
  <c r="BQ12" i="1"/>
  <c r="BP12" i="1"/>
  <c r="BS12" i="1" s="1"/>
  <c r="BO12" i="1"/>
  <c r="BH12" i="1"/>
  <c r="BG12" i="1"/>
  <c r="BF12" i="1"/>
  <c r="BI12" i="1" s="1"/>
  <c r="BJ12" i="1" s="1"/>
  <c r="BE12" i="1"/>
  <c r="AX12" i="1"/>
  <c r="AU12" i="1"/>
  <c r="AT12" i="1"/>
  <c r="AN12" i="1"/>
  <c r="AK12" i="1"/>
  <c r="AJ12" i="1"/>
  <c r="AO12" i="1" s="1"/>
  <c r="AD12" i="1"/>
  <c r="AA12" i="1"/>
  <c r="Z12" i="1"/>
  <c r="AE12" i="1" s="1"/>
  <c r="T12" i="1"/>
  <c r="S12" i="1"/>
  <c r="R12" i="1"/>
  <c r="Q12" i="1"/>
  <c r="P12" i="1"/>
  <c r="U12" i="1" s="1"/>
  <c r="DR11" i="1"/>
  <c r="DQ11" i="1"/>
  <c r="DS11" i="1" s="1"/>
  <c r="DP11" i="1"/>
  <c r="DO11" i="1"/>
  <c r="DI11" i="1"/>
  <c r="DH11" i="1"/>
  <c r="DG11" i="1"/>
  <c r="DF11" i="1"/>
  <c r="DE11" i="1"/>
  <c r="DJ11" i="1" s="1"/>
  <c r="CY11" i="1"/>
  <c r="CU11" i="1"/>
  <c r="CX11" i="1" s="1"/>
  <c r="CT11" i="1"/>
  <c r="CL11" i="1"/>
  <c r="CK11" i="1"/>
  <c r="CJ11" i="1"/>
  <c r="CI11" i="1"/>
  <c r="CD11" i="1"/>
  <c r="CB11" i="1"/>
  <c r="CA11" i="1"/>
  <c r="BZ11" i="1"/>
  <c r="CC11" i="1" s="1"/>
  <c r="BY11" i="1"/>
  <c r="BQ11" i="1"/>
  <c r="BS11" i="1" s="1"/>
  <c r="BP11" i="1"/>
  <c r="BO11" i="1"/>
  <c r="BT11" i="1" s="1"/>
  <c r="BH11" i="1"/>
  <c r="BG11" i="1"/>
  <c r="BI11" i="1" s="1"/>
  <c r="BF11" i="1"/>
  <c r="BE11" i="1"/>
  <c r="AY11" i="1"/>
  <c r="AU11" i="1"/>
  <c r="AX11" i="1" s="1"/>
  <c r="AT11" i="1"/>
  <c r="AK11" i="1"/>
  <c r="AN11" i="1" s="1"/>
  <c r="AO11" i="1" s="1"/>
  <c r="AJ11" i="1"/>
  <c r="AE11" i="1"/>
  <c r="AA11" i="1"/>
  <c r="AD11" i="1" s="1"/>
  <c r="Z11" i="1"/>
  <c r="S11" i="1"/>
  <c r="R11" i="1"/>
  <c r="Q11" i="1"/>
  <c r="P11" i="1"/>
  <c r="DR10" i="1"/>
  <c r="DQ10" i="1"/>
  <c r="DP10" i="1"/>
  <c r="DS10" i="1" s="1"/>
  <c r="DT10" i="1" s="1"/>
  <c r="DO10" i="1"/>
  <c r="DH10" i="1"/>
  <c r="DG10" i="1"/>
  <c r="DF10" i="1"/>
  <c r="DE10" i="1"/>
  <c r="CX10" i="1"/>
  <c r="CU10" i="1"/>
  <c r="CT10" i="1"/>
  <c r="CL10" i="1"/>
  <c r="CK10" i="1"/>
  <c r="CM10" i="1" s="1"/>
  <c r="CJ10" i="1"/>
  <c r="CI10" i="1"/>
  <c r="CC10" i="1"/>
  <c r="CB10" i="1"/>
  <c r="CA10" i="1"/>
  <c r="BZ10" i="1"/>
  <c r="BY10" i="1"/>
  <c r="CD10" i="1" s="1"/>
  <c r="BS10" i="1"/>
  <c r="BQ10" i="1"/>
  <c r="BP10" i="1"/>
  <c r="BO10" i="1"/>
  <c r="BT10" i="1" s="1"/>
  <c r="BH10" i="1"/>
  <c r="BG10" i="1"/>
  <c r="BF10" i="1"/>
  <c r="BI10" i="1" s="1"/>
  <c r="BJ10" i="1" s="1"/>
  <c r="BE10" i="1"/>
  <c r="AX10" i="1"/>
  <c r="AU10" i="1"/>
  <c r="AT10" i="1"/>
  <c r="AY10" i="1" s="1"/>
  <c r="AN10" i="1"/>
  <c r="AK10" i="1"/>
  <c r="AJ10" i="1"/>
  <c r="AO10" i="1" s="1"/>
  <c r="AD10" i="1"/>
  <c r="AA10" i="1"/>
  <c r="Z10" i="1"/>
  <c r="T10" i="1"/>
  <c r="S10" i="1"/>
  <c r="R10" i="1"/>
  <c r="Q10" i="1"/>
  <c r="P10" i="1"/>
  <c r="U10" i="1" s="1"/>
  <c r="DR9" i="1"/>
  <c r="DQ9" i="1"/>
  <c r="DS9" i="1" s="1"/>
  <c r="DP9" i="1"/>
  <c r="DO9" i="1"/>
  <c r="DH9" i="1"/>
  <c r="DG9" i="1"/>
  <c r="DI9" i="1" s="1"/>
  <c r="DF9" i="1"/>
  <c r="DE9" i="1"/>
  <c r="CY9" i="1"/>
  <c r="CU9" i="1"/>
  <c r="CX9" i="1" s="1"/>
  <c r="CT9" i="1"/>
  <c r="CL9" i="1"/>
  <c r="CK9" i="1"/>
  <c r="CJ9" i="1"/>
  <c r="CI9" i="1"/>
  <c r="CB9" i="1"/>
  <c r="CA9" i="1"/>
  <c r="BZ9" i="1"/>
  <c r="BY9" i="1"/>
  <c r="BQ9" i="1"/>
  <c r="BP9" i="1"/>
  <c r="BO9" i="1"/>
  <c r="BI9" i="1"/>
  <c r="BH9" i="1"/>
  <c r="BG9" i="1"/>
  <c r="BF9" i="1"/>
  <c r="BE9" i="1"/>
  <c r="BJ9" i="1" s="1"/>
  <c r="AY9" i="1"/>
  <c r="AU9" i="1"/>
  <c r="AX9" i="1" s="1"/>
  <c r="AT9" i="1"/>
  <c r="AO9" i="1"/>
  <c r="AK9" i="1"/>
  <c r="AN9" i="1" s="1"/>
  <c r="AJ9" i="1"/>
  <c r="AE9" i="1"/>
  <c r="AZ9" i="1" s="1"/>
  <c r="AA9" i="1"/>
  <c r="AD9" i="1" s="1"/>
  <c r="Z9" i="1"/>
  <c r="S9" i="1"/>
  <c r="R9" i="1"/>
  <c r="Q9" i="1"/>
  <c r="P9" i="1"/>
  <c r="DR8" i="1"/>
  <c r="DQ8" i="1"/>
  <c r="DP8" i="1"/>
  <c r="DS8" i="1" s="1"/>
  <c r="DT8" i="1" s="1"/>
  <c r="DO8" i="1"/>
  <c r="DH8" i="1"/>
  <c r="DG8" i="1"/>
  <c r="DF8" i="1"/>
  <c r="DI8" i="1" s="1"/>
  <c r="DJ8" i="1" s="1"/>
  <c r="DU8" i="1" s="1"/>
  <c r="DE8" i="1"/>
  <c r="CX8" i="1"/>
  <c r="CU8" i="1"/>
  <c r="CT8" i="1"/>
  <c r="CL8" i="1"/>
  <c r="CK8" i="1"/>
  <c r="CM8" i="1" s="1"/>
  <c r="CJ8" i="1"/>
  <c r="CI8" i="1"/>
  <c r="CC8" i="1"/>
  <c r="CB8" i="1"/>
  <c r="CA8" i="1"/>
  <c r="BZ8" i="1"/>
  <c r="BY8" i="1"/>
  <c r="CD8" i="1" s="1"/>
  <c r="BS8" i="1"/>
  <c r="BQ8" i="1"/>
  <c r="BP8" i="1"/>
  <c r="BO8" i="1"/>
  <c r="BT8" i="1" s="1"/>
  <c r="BH8" i="1"/>
  <c r="BG8" i="1"/>
  <c r="BF8" i="1"/>
  <c r="BI8" i="1" s="1"/>
  <c r="BJ8" i="1" s="1"/>
  <c r="BE8" i="1"/>
  <c r="AX8" i="1"/>
  <c r="AU8" i="1"/>
  <c r="AT8" i="1"/>
  <c r="AY8" i="1" s="1"/>
  <c r="AN8" i="1"/>
  <c r="AK8" i="1"/>
  <c r="AJ8" i="1"/>
  <c r="AO8" i="1" s="1"/>
  <c r="AD8" i="1"/>
  <c r="AA8" i="1"/>
  <c r="Z8" i="1"/>
  <c r="T8" i="1"/>
  <c r="S8" i="1"/>
  <c r="R8" i="1"/>
  <c r="Q8" i="1"/>
  <c r="P8" i="1"/>
  <c r="U8" i="1" s="1"/>
  <c r="DR7" i="1"/>
  <c r="DQ7" i="1"/>
  <c r="DS7" i="1" s="1"/>
  <c r="DP7" i="1"/>
  <c r="DO7" i="1"/>
  <c r="DH7" i="1"/>
  <c r="DG7" i="1"/>
  <c r="DI7" i="1" s="1"/>
  <c r="DF7" i="1"/>
  <c r="DE7" i="1"/>
  <c r="CY7" i="1"/>
  <c r="CU7" i="1"/>
  <c r="CX7" i="1" s="1"/>
  <c r="CT7" i="1"/>
  <c r="CL7" i="1"/>
  <c r="CK7" i="1"/>
  <c r="CJ7" i="1"/>
  <c r="CI7" i="1"/>
  <c r="CB7" i="1"/>
  <c r="CA7" i="1"/>
  <c r="BZ7" i="1"/>
  <c r="BY7" i="1"/>
  <c r="BQ7" i="1"/>
  <c r="BP7" i="1"/>
  <c r="BO7" i="1"/>
  <c r="BI7" i="1"/>
  <c r="BH7" i="1"/>
  <c r="BG7" i="1"/>
  <c r="BF7" i="1"/>
  <c r="BE7" i="1"/>
  <c r="BJ7" i="1" s="1"/>
  <c r="AU7" i="1"/>
  <c r="AX7" i="1" s="1"/>
  <c r="AT7" i="1"/>
  <c r="AY7" i="1" s="1"/>
  <c r="AK7" i="1"/>
  <c r="AN7" i="1" s="1"/>
  <c r="AJ7" i="1"/>
  <c r="AO7" i="1" s="1"/>
  <c r="AE7" i="1"/>
  <c r="AA7" i="1"/>
  <c r="AD7" i="1" s="1"/>
  <c r="Z7" i="1"/>
  <c r="S7" i="1"/>
  <c r="R7" i="1"/>
  <c r="Q7" i="1"/>
  <c r="P7" i="1"/>
  <c r="DR6" i="1"/>
  <c r="DQ6" i="1"/>
  <c r="DP6" i="1"/>
  <c r="DO6" i="1"/>
  <c r="DH6" i="1"/>
  <c r="DG6" i="1"/>
  <c r="DF6" i="1"/>
  <c r="DI6" i="1" s="1"/>
  <c r="DJ6" i="1" s="1"/>
  <c r="DE6" i="1"/>
  <c r="CU6" i="1"/>
  <c r="CX6" i="1" s="1"/>
  <c r="CT6" i="1"/>
  <c r="CL6" i="1"/>
  <c r="CK6" i="1"/>
  <c r="CM6" i="1" s="1"/>
  <c r="CJ6" i="1"/>
  <c r="CI6" i="1"/>
  <c r="CC6" i="1"/>
  <c r="CB6" i="1"/>
  <c r="CA6" i="1"/>
  <c r="BZ6" i="1"/>
  <c r="BY6" i="1"/>
  <c r="CD6" i="1" s="1"/>
  <c r="BS6" i="1"/>
  <c r="BQ6" i="1"/>
  <c r="BP6" i="1"/>
  <c r="BO6" i="1"/>
  <c r="BT6" i="1" s="1"/>
  <c r="BH6" i="1"/>
  <c r="BG6" i="1"/>
  <c r="BF6" i="1"/>
  <c r="BI6" i="1" s="1"/>
  <c r="BJ6" i="1" s="1"/>
  <c r="BE6" i="1"/>
  <c r="AX6" i="1"/>
  <c r="AU6" i="1"/>
  <c r="AT6" i="1"/>
  <c r="AK6" i="1"/>
  <c r="AN6" i="1" s="1"/>
  <c r="AJ6" i="1"/>
  <c r="AD6" i="1"/>
  <c r="AA6" i="1"/>
  <c r="Z6" i="1"/>
  <c r="AE6" i="1" s="1"/>
  <c r="T6" i="1"/>
  <c r="S6" i="1"/>
  <c r="R6" i="1"/>
  <c r="Q6" i="1"/>
  <c r="P6" i="1"/>
  <c r="U6" i="1" s="1"/>
  <c r="DS5" i="1"/>
  <c r="DR5" i="1"/>
  <c r="DQ5" i="1"/>
  <c r="DP5" i="1"/>
  <c r="DO5" i="1"/>
  <c r="DT5" i="1" s="1"/>
  <c r="DH5" i="1"/>
  <c r="DG5" i="1"/>
  <c r="DF5" i="1"/>
  <c r="DI5" i="1" s="1"/>
  <c r="DJ5" i="1" s="1"/>
  <c r="DU5" i="1" s="1"/>
  <c r="DE5" i="1"/>
  <c r="CX5" i="1"/>
  <c r="CY5" i="1" s="1"/>
  <c r="CU5" i="1"/>
  <c r="CT5" i="1"/>
  <c r="CM5" i="1"/>
  <c r="CL5" i="1"/>
  <c r="CK5" i="1"/>
  <c r="CJ5" i="1"/>
  <c r="CI5" i="1"/>
  <c r="CN5" i="1" s="1"/>
  <c r="CB5" i="1"/>
  <c r="CA5" i="1"/>
  <c r="BZ5" i="1"/>
  <c r="CC5" i="1" s="1"/>
  <c r="CD5" i="1" s="1"/>
  <c r="BY5" i="1"/>
  <c r="BQ5" i="1"/>
  <c r="BS5" i="1" s="1"/>
  <c r="BP5" i="1"/>
  <c r="BO5" i="1"/>
  <c r="BT5" i="1" s="1"/>
  <c r="CZ5" i="1" s="1"/>
  <c r="BI5" i="1"/>
  <c r="BH5" i="1"/>
  <c r="BG5" i="1"/>
  <c r="BF5" i="1"/>
  <c r="BE5" i="1"/>
  <c r="BJ5" i="1" s="1"/>
  <c r="AY5" i="1"/>
  <c r="AX5" i="1"/>
  <c r="AU5" i="1"/>
  <c r="AT5" i="1"/>
  <c r="AO5" i="1"/>
  <c r="AN5" i="1"/>
  <c r="AK5" i="1"/>
  <c r="AJ5" i="1"/>
  <c r="AE5" i="1"/>
  <c r="AZ5" i="1" s="1"/>
  <c r="AD5" i="1"/>
  <c r="AA5" i="1"/>
  <c r="Z5" i="1"/>
  <c r="S5" i="1"/>
  <c r="R5" i="1"/>
  <c r="Q5" i="1"/>
  <c r="T5" i="1" s="1"/>
  <c r="U5" i="1" s="1"/>
  <c r="DV5" i="1" s="1"/>
  <c r="P5" i="1"/>
  <c r="DR4" i="1"/>
  <c r="DQ4" i="1"/>
  <c r="DP4" i="1"/>
  <c r="DS4" i="1" s="1"/>
  <c r="DT4" i="1" s="1"/>
  <c r="DO4" i="1"/>
  <c r="DH4" i="1"/>
  <c r="DG4" i="1"/>
  <c r="DF4" i="1"/>
  <c r="DE4" i="1"/>
  <c r="CY4" i="1"/>
  <c r="CX4" i="1"/>
  <c r="CU4" i="1"/>
  <c r="CT4" i="1"/>
  <c r="CL4" i="1"/>
  <c r="CK4" i="1"/>
  <c r="CJ4" i="1"/>
  <c r="CM4" i="1" s="1"/>
  <c r="CN4" i="1" s="1"/>
  <c r="CI4" i="1"/>
  <c r="CB4" i="1"/>
  <c r="CA4" i="1"/>
  <c r="CC4" i="1" s="1"/>
  <c r="BZ4" i="1"/>
  <c r="BY4" i="1"/>
  <c r="BS4" i="1"/>
  <c r="BQ4" i="1"/>
  <c r="BP4" i="1"/>
  <c r="BO4" i="1"/>
  <c r="BT4" i="1" s="1"/>
  <c r="BH4" i="1"/>
  <c r="BG4" i="1"/>
  <c r="BF4" i="1"/>
  <c r="BE4" i="1"/>
  <c r="AX4" i="1"/>
  <c r="AU4" i="1"/>
  <c r="AT4" i="1"/>
  <c r="AY4" i="1" s="1"/>
  <c r="AN4" i="1"/>
  <c r="AK4" i="1"/>
  <c r="AJ4" i="1"/>
  <c r="AO4" i="1" s="1"/>
  <c r="AD4" i="1"/>
  <c r="AA4" i="1"/>
  <c r="Z4" i="1"/>
  <c r="AE4" i="1" s="1"/>
  <c r="S4" i="1"/>
  <c r="R4" i="1"/>
  <c r="Q4" i="1"/>
  <c r="T4" i="1" s="1"/>
  <c r="U4" i="1" s="1"/>
  <c r="P4" i="1"/>
  <c r="DR3" i="1"/>
  <c r="DQ3" i="1"/>
  <c r="DP3" i="1"/>
  <c r="DS3" i="1" s="1"/>
  <c r="DT3" i="1" s="1"/>
  <c r="DO3" i="1"/>
  <c r="DH3" i="1"/>
  <c r="DG3" i="1"/>
  <c r="DI3" i="1" s="1"/>
  <c r="DF3" i="1"/>
  <c r="DE3" i="1"/>
  <c r="CY3" i="1"/>
  <c r="CU3" i="1"/>
  <c r="CX3" i="1" s="1"/>
  <c r="CT3" i="1"/>
  <c r="CL3" i="1"/>
  <c r="CK3" i="1"/>
  <c r="CJ3" i="1"/>
  <c r="CI3" i="1"/>
  <c r="CB3" i="1"/>
  <c r="CA3" i="1"/>
  <c r="BZ3" i="1"/>
  <c r="CC3" i="1" s="1"/>
  <c r="CD3" i="1" s="1"/>
  <c r="BY3" i="1"/>
  <c r="BQ3" i="1"/>
  <c r="BP3" i="1"/>
  <c r="BO3" i="1"/>
  <c r="BH3" i="1"/>
  <c r="BG3" i="1"/>
  <c r="BI3" i="1" s="1"/>
  <c r="BF3" i="1"/>
  <c r="BE3" i="1"/>
  <c r="AY3" i="1"/>
  <c r="AU3" i="1"/>
  <c r="AX3" i="1" s="1"/>
  <c r="AT3" i="1"/>
  <c r="AO3" i="1"/>
  <c r="AK3" i="1"/>
  <c r="AN3" i="1" s="1"/>
  <c r="AJ3" i="1"/>
  <c r="AA3" i="1"/>
  <c r="AD3" i="1" s="1"/>
  <c r="Z3" i="1"/>
  <c r="AE3" i="1" s="1"/>
  <c r="AZ3" i="1" s="1"/>
  <c r="S3" i="1"/>
  <c r="R3" i="1"/>
  <c r="Q3" i="1"/>
  <c r="P3" i="1"/>
  <c r="DR2" i="1"/>
  <c r="DQ2" i="1"/>
  <c r="DP2" i="1"/>
  <c r="DO2" i="1"/>
  <c r="DH2" i="1"/>
  <c r="DH88" i="1" s="1"/>
  <c r="DH89" i="1" s="1"/>
  <c r="DG2" i="1"/>
  <c r="DF2" i="1"/>
  <c r="DI2" i="1" s="1"/>
  <c r="DE2" i="1"/>
  <c r="CX2" i="1"/>
  <c r="CU2" i="1"/>
  <c r="CT2" i="1"/>
  <c r="CM2" i="1"/>
  <c r="CL2" i="1"/>
  <c r="CK2" i="1"/>
  <c r="CJ2" i="1"/>
  <c r="CI2" i="1"/>
  <c r="CB2" i="1"/>
  <c r="CA2" i="1"/>
  <c r="CA88" i="1" s="1"/>
  <c r="CA89" i="1" s="1"/>
  <c r="BZ2" i="1"/>
  <c r="CC2" i="1" s="1"/>
  <c r="BY2" i="1"/>
  <c r="BQ2" i="1"/>
  <c r="BQ88" i="1" s="1"/>
  <c r="BQ89" i="1" s="1"/>
  <c r="BP2" i="1"/>
  <c r="BP88" i="1" s="1"/>
  <c r="BP89" i="1" s="1"/>
  <c r="BO2" i="1"/>
  <c r="BI2" i="1"/>
  <c r="BH2" i="1"/>
  <c r="BG2" i="1"/>
  <c r="BF2" i="1"/>
  <c r="BE2" i="1"/>
  <c r="BE88" i="1" s="1"/>
  <c r="AX2" i="1"/>
  <c r="AU2" i="1"/>
  <c r="AT2" i="1"/>
  <c r="AY2" i="1" s="1"/>
  <c r="AN2" i="1"/>
  <c r="AK2" i="1"/>
  <c r="AJ2" i="1"/>
  <c r="AD2" i="1"/>
  <c r="AA2" i="1"/>
  <c r="Z2" i="1"/>
  <c r="S2" i="1"/>
  <c r="S88" i="1" s="1"/>
  <c r="S89" i="1" s="1"/>
  <c r="R2" i="1"/>
  <c r="T2" i="1" s="1"/>
  <c r="Q2" i="1"/>
  <c r="P2" i="1"/>
  <c r="CZ8" i="1" l="1"/>
  <c r="CD2" i="1"/>
  <c r="DJ2" i="1"/>
  <c r="AZ6" i="1"/>
  <c r="DV6" i="1" s="1"/>
  <c r="DU13" i="1"/>
  <c r="DU24" i="1"/>
  <c r="AZ4" i="1"/>
  <c r="AZ7" i="1"/>
  <c r="CZ14" i="1"/>
  <c r="DV27" i="1"/>
  <c r="U2" i="1"/>
  <c r="AO2" i="1"/>
  <c r="AU88" i="1"/>
  <c r="BF88" i="1"/>
  <c r="BF89" i="1" s="1"/>
  <c r="BI89" i="1" s="1"/>
  <c r="BJ2" i="1"/>
  <c r="BS2" i="1"/>
  <c r="CY2" i="1"/>
  <c r="DE88" i="1"/>
  <c r="DQ88" i="1"/>
  <c r="DQ89" i="1" s="1"/>
  <c r="BJ3" i="1"/>
  <c r="CM3" i="1"/>
  <c r="CN3" i="1" s="1"/>
  <c r="DJ3" i="1"/>
  <c r="DU3" i="1" s="1"/>
  <c r="BI4" i="1"/>
  <c r="BJ4" i="1" s="1"/>
  <c r="T7" i="1"/>
  <c r="U7" i="1" s="1"/>
  <c r="BS7" i="1"/>
  <c r="BT7" i="1" s="1"/>
  <c r="CZ7" i="1" s="1"/>
  <c r="CC7" i="1"/>
  <c r="CD7" i="1" s="1"/>
  <c r="DJ7" i="1"/>
  <c r="AE8" i="1"/>
  <c r="AZ8" i="1" s="1"/>
  <c r="DV8" i="1" s="1"/>
  <c r="CN8" i="1"/>
  <c r="BS9" i="1"/>
  <c r="BT9" i="1" s="1"/>
  <c r="CZ9" i="1" s="1"/>
  <c r="CC9" i="1"/>
  <c r="CD9" i="1" s="1"/>
  <c r="DJ9" i="1"/>
  <c r="AE10" i="1"/>
  <c r="AZ10" i="1" s="1"/>
  <c r="CN10" i="1"/>
  <c r="CZ10" i="1" s="1"/>
  <c r="BS13" i="1"/>
  <c r="BT16" i="1"/>
  <c r="DU18" i="1"/>
  <c r="AZ20" i="1"/>
  <c r="DV20" i="1" s="1"/>
  <c r="BS21" i="1"/>
  <c r="BT24" i="1"/>
  <c r="DU26" i="1"/>
  <c r="AZ28" i="1"/>
  <c r="DV28" i="1" s="1"/>
  <c r="BT12" i="1"/>
  <c r="BT21" i="1"/>
  <c r="CZ21" i="1" s="1"/>
  <c r="AZ27" i="1"/>
  <c r="CZ31" i="1"/>
  <c r="CZ39" i="1"/>
  <c r="CZ46" i="1"/>
  <c r="DV46" i="1" s="1"/>
  <c r="AE2" i="1"/>
  <c r="AZ2" i="1" s="1"/>
  <c r="AK88" i="1"/>
  <c r="BY88" i="1"/>
  <c r="CK88" i="1"/>
  <c r="CK89" i="1" s="1"/>
  <c r="CU88" i="1"/>
  <c r="DF88" i="1"/>
  <c r="DF89" i="1" s="1"/>
  <c r="DR88" i="1"/>
  <c r="DR89" i="1" s="1"/>
  <c r="CD4" i="1"/>
  <c r="CZ4" i="1" s="1"/>
  <c r="AY6" i="1"/>
  <c r="CN6" i="1"/>
  <c r="CZ6" i="1" s="1"/>
  <c r="DS6" i="1"/>
  <c r="DT6" i="1" s="1"/>
  <c r="DU6" i="1" s="1"/>
  <c r="CM7" i="1"/>
  <c r="CN7" i="1" s="1"/>
  <c r="DT7" i="1"/>
  <c r="CY8" i="1"/>
  <c r="T9" i="1"/>
  <c r="U9" i="1" s="1"/>
  <c r="CM9" i="1"/>
  <c r="CN9" i="1" s="1"/>
  <c r="DT9" i="1"/>
  <c r="CY10" i="1"/>
  <c r="T11" i="1"/>
  <c r="U11" i="1" s="1"/>
  <c r="CM11" i="1"/>
  <c r="CN11" i="1" s="1"/>
  <c r="CZ11" i="1" s="1"/>
  <c r="DT11" i="1"/>
  <c r="DU11" i="1" s="1"/>
  <c r="CY12" i="1"/>
  <c r="T13" i="1"/>
  <c r="U13" i="1" s="1"/>
  <c r="DV13" i="1" s="1"/>
  <c r="CN14" i="1"/>
  <c r="AZ15" i="1"/>
  <c r="DV15" i="1" s="1"/>
  <c r="CC15" i="1"/>
  <c r="CD15" i="1" s="1"/>
  <c r="AO16" i="1"/>
  <c r="CY16" i="1"/>
  <c r="U18" i="1"/>
  <c r="DV18" i="1" s="1"/>
  <c r="CZ19" i="1"/>
  <c r="T21" i="1"/>
  <c r="U21" i="1" s="1"/>
  <c r="AZ21" i="1"/>
  <c r="CN22" i="1"/>
  <c r="CZ22" i="1" s="1"/>
  <c r="AZ23" i="1"/>
  <c r="DV23" i="1" s="1"/>
  <c r="CC23" i="1"/>
  <c r="CD23" i="1" s="1"/>
  <c r="CZ23" i="1" s="1"/>
  <c r="AO24" i="1"/>
  <c r="CY24" i="1"/>
  <c r="BT25" i="1"/>
  <c r="U26" i="1"/>
  <c r="DV26" i="1" s="1"/>
  <c r="CZ27" i="1"/>
  <c r="T29" i="1"/>
  <c r="DI29" i="1"/>
  <c r="DJ29" i="1" s="1"/>
  <c r="DU29" i="1" s="1"/>
  <c r="CI88" i="1"/>
  <c r="CN2" i="1"/>
  <c r="DP88" i="1"/>
  <c r="DP89" i="1" s="1"/>
  <c r="DS2" i="1"/>
  <c r="AZ11" i="1"/>
  <c r="AZ13" i="1"/>
  <c r="BT13" i="1"/>
  <c r="CZ13" i="1" s="1"/>
  <c r="CZ15" i="1"/>
  <c r="AZ19" i="1"/>
  <c r="DV19" i="1" s="1"/>
  <c r="R88" i="1"/>
  <c r="R89" i="1" s="1"/>
  <c r="AA88" i="1"/>
  <c r="BH88" i="1"/>
  <c r="BH89" i="1" s="1"/>
  <c r="BZ88" i="1"/>
  <c r="BZ89" i="1" s="1"/>
  <c r="CL88" i="1"/>
  <c r="CL89" i="1" s="1"/>
  <c r="T3" i="1"/>
  <c r="U3" i="1" s="1"/>
  <c r="BS3" i="1"/>
  <c r="BT3" i="1" s="1"/>
  <c r="CZ3" i="1" s="1"/>
  <c r="DI4" i="1"/>
  <c r="DJ4" i="1" s="1"/>
  <c r="DU4" i="1" s="1"/>
  <c r="AO6" i="1"/>
  <c r="CY6" i="1"/>
  <c r="DI10" i="1"/>
  <c r="DJ10" i="1" s="1"/>
  <c r="DU10" i="1" s="1"/>
  <c r="BJ11" i="1"/>
  <c r="AY12" i="1"/>
  <c r="AZ12" i="1" s="1"/>
  <c r="DI12" i="1"/>
  <c r="DJ12" i="1" s="1"/>
  <c r="DU12" i="1" s="1"/>
  <c r="BJ13" i="1"/>
  <c r="DT13" i="1"/>
  <c r="BI14" i="1"/>
  <c r="BJ14" i="1" s="1"/>
  <c r="DV14" i="1" s="1"/>
  <c r="DI14" i="1"/>
  <c r="DJ14" i="1" s="1"/>
  <c r="DU14" i="1" s="1"/>
  <c r="AE16" i="1"/>
  <c r="DS16" i="1"/>
  <c r="DT16" i="1" s="1"/>
  <c r="DU16" i="1" s="1"/>
  <c r="BS17" i="1"/>
  <c r="BT17" i="1" s="1"/>
  <c r="CZ17" i="1" s="1"/>
  <c r="DV17" i="1" s="1"/>
  <c r="CM17" i="1"/>
  <c r="CN17" i="1" s="1"/>
  <c r="BJ19" i="1"/>
  <c r="DJ19" i="1"/>
  <c r="DU19" i="1" s="1"/>
  <c r="AY20" i="1"/>
  <c r="BT20" i="1"/>
  <c r="CZ20" i="1" s="1"/>
  <c r="CD20" i="1"/>
  <c r="DT21" i="1"/>
  <c r="DU21" i="1" s="1"/>
  <c r="BI22" i="1"/>
  <c r="BJ22" i="1" s="1"/>
  <c r="DV22" i="1" s="1"/>
  <c r="DI22" i="1"/>
  <c r="DJ22" i="1" s="1"/>
  <c r="DU22" i="1" s="1"/>
  <c r="AE24" i="1"/>
  <c r="AZ24" i="1" s="1"/>
  <c r="DS24" i="1"/>
  <c r="DT24" i="1" s="1"/>
  <c r="BS25" i="1"/>
  <c r="CM25" i="1"/>
  <c r="CN25" i="1" s="1"/>
  <c r="BJ27" i="1"/>
  <c r="DJ27" i="1"/>
  <c r="DU27" i="1" s="1"/>
  <c r="AY28" i="1"/>
  <c r="BT28" i="1"/>
  <c r="CZ28" i="1" s="1"/>
  <c r="CD28" i="1"/>
  <c r="BS29" i="1"/>
  <c r="BT30" i="1"/>
  <c r="BT40" i="1"/>
  <c r="DU46" i="1"/>
  <c r="U29" i="1"/>
  <c r="AO29" i="1"/>
  <c r="CY29" i="1"/>
  <c r="BS30" i="1"/>
  <c r="CC30" i="1"/>
  <c r="CD30" i="1" s="1"/>
  <c r="DJ30" i="1"/>
  <c r="AE31" i="1"/>
  <c r="AZ31" i="1" s="1"/>
  <c r="DV31" i="1" s="1"/>
  <c r="CN31" i="1"/>
  <c r="CC32" i="1"/>
  <c r="CD32" i="1" s="1"/>
  <c r="DJ32" i="1"/>
  <c r="AE33" i="1"/>
  <c r="AZ33" i="1" s="1"/>
  <c r="CN33" i="1"/>
  <c r="CZ33" i="1" s="1"/>
  <c r="BS34" i="1"/>
  <c r="BT34" i="1" s="1"/>
  <c r="CZ34" i="1" s="1"/>
  <c r="CC34" i="1"/>
  <c r="CD34" i="1" s="1"/>
  <c r="DJ34" i="1"/>
  <c r="DU34" i="1" s="1"/>
  <c r="AE35" i="1"/>
  <c r="AZ35" i="1" s="1"/>
  <c r="CN35" i="1"/>
  <c r="CZ35" i="1" s="1"/>
  <c r="CC36" i="1"/>
  <c r="CD36" i="1" s="1"/>
  <c r="CZ36" i="1" s="1"/>
  <c r="DJ36" i="1"/>
  <c r="DU36" i="1" s="1"/>
  <c r="AE37" i="1"/>
  <c r="AZ37" i="1" s="1"/>
  <c r="CN37" i="1"/>
  <c r="CZ37" i="1" s="1"/>
  <c r="CC38" i="1"/>
  <c r="CD38" i="1" s="1"/>
  <c r="CZ38" i="1" s="1"/>
  <c r="DJ38" i="1"/>
  <c r="AE39" i="1"/>
  <c r="AZ39" i="1" s="1"/>
  <c r="DV39" i="1" s="1"/>
  <c r="CN39" i="1"/>
  <c r="BS40" i="1"/>
  <c r="CC40" i="1"/>
  <c r="CD40" i="1" s="1"/>
  <c r="DJ40" i="1"/>
  <c r="AE41" i="1"/>
  <c r="AZ41" i="1" s="1"/>
  <c r="CN41" i="1"/>
  <c r="CZ41" i="1" s="1"/>
  <c r="CC42" i="1"/>
  <c r="CD42" i="1" s="1"/>
  <c r="CZ42" i="1" s="1"/>
  <c r="DJ42" i="1"/>
  <c r="AE43" i="1"/>
  <c r="AZ43" i="1" s="1"/>
  <c r="CN43" i="1"/>
  <c r="CZ43" i="1" s="1"/>
  <c r="DV43" i="1" s="1"/>
  <c r="BS44" i="1"/>
  <c r="BT44" i="1" s="1"/>
  <c r="CZ44" i="1" s="1"/>
  <c r="CC44" i="1"/>
  <c r="CD44" i="1" s="1"/>
  <c r="DT44" i="1"/>
  <c r="BT45" i="1"/>
  <c r="CD45" i="1"/>
  <c r="DS45" i="1"/>
  <c r="DT45" i="1" s="1"/>
  <c r="CC46" i="1"/>
  <c r="CD46" i="1" s="1"/>
  <c r="DT46" i="1"/>
  <c r="T47" i="1"/>
  <c r="U47" i="1" s="1"/>
  <c r="BS47" i="1"/>
  <c r="BT47" i="1" s="1"/>
  <c r="CZ47" i="1" s="1"/>
  <c r="DI47" i="1"/>
  <c r="DJ47" i="1" s="1"/>
  <c r="T50" i="1"/>
  <c r="U50" i="1" s="1"/>
  <c r="BT50" i="1"/>
  <c r="CZ50" i="1" s="1"/>
  <c r="U51" i="1"/>
  <c r="AO51" i="1"/>
  <c r="BI51" i="1"/>
  <c r="BJ51" i="1" s="1"/>
  <c r="CY51" i="1"/>
  <c r="T54" i="1"/>
  <c r="U54" i="1" s="1"/>
  <c r="BT54" i="1"/>
  <c r="BT58" i="1"/>
  <c r="DV66" i="1"/>
  <c r="CZ66" i="1"/>
  <c r="AE29" i="1"/>
  <c r="AZ29" i="1" s="1"/>
  <c r="BT29" i="1"/>
  <c r="T30" i="1"/>
  <c r="U30" i="1" s="1"/>
  <c r="CM30" i="1"/>
  <c r="CN30" i="1" s="1"/>
  <c r="DT30" i="1"/>
  <c r="CY31" i="1"/>
  <c r="DU31" i="1"/>
  <c r="T32" i="1"/>
  <c r="U32" i="1" s="1"/>
  <c r="CM32" i="1"/>
  <c r="CN32" i="1" s="1"/>
  <c r="CZ32" i="1" s="1"/>
  <c r="DT32" i="1"/>
  <c r="CY33" i="1"/>
  <c r="DU33" i="1"/>
  <c r="T34" i="1"/>
  <c r="U34" i="1" s="1"/>
  <c r="CM34" i="1"/>
  <c r="CN34" i="1" s="1"/>
  <c r="DT34" i="1"/>
  <c r="CY35" i="1"/>
  <c r="DU35" i="1"/>
  <c r="T36" i="1"/>
  <c r="U36" i="1" s="1"/>
  <c r="CM36" i="1"/>
  <c r="CN36" i="1" s="1"/>
  <c r="DT36" i="1"/>
  <c r="CY37" i="1"/>
  <c r="DU37" i="1"/>
  <c r="T38" i="1"/>
  <c r="U38" i="1" s="1"/>
  <c r="CM38" i="1"/>
  <c r="CN38" i="1" s="1"/>
  <c r="DT38" i="1"/>
  <c r="CY39" i="1"/>
  <c r="DU39" i="1"/>
  <c r="T40" i="1"/>
  <c r="U40" i="1" s="1"/>
  <c r="CM40" i="1"/>
  <c r="CN40" i="1" s="1"/>
  <c r="DT40" i="1"/>
  <c r="CY41" i="1"/>
  <c r="DU41" i="1"/>
  <c r="T42" i="1"/>
  <c r="U42" i="1" s="1"/>
  <c r="CM42" i="1"/>
  <c r="CN42" i="1" s="1"/>
  <c r="DT42" i="1"/>
  <c r="CY43" i="1"/>
  <c r="DU43" i="1"/>
  <c r="T44" i="1"/>
  <c r="U44" i="1" s="1"/>
  <c r="CM44" i="1"/>
  <c r="CN44" i="1" s="1"/>
  <c r="DS47" i="1"/>
  <c r="DT47" i="1" s="1"/>
  <c r="DT48" i="1"/>
  <c r="CD49" i="1"/>
  <c r="DU49" i="1"/>
  <c r="AZ50" i="1"/>
  <c r="CM50" i="1"/>
  <c r="CN50" i="1" s="1"/>
  <c r="DS51" i="1"/>
  <c r="DT51" i="1" s="1"/>
  <c r="DU51" i="1" s="1"/>
  <c r="DT52" i="1"/>
  <c r="CZ53" i="1"/>
  <c r="DV53" i="1" s="1"/>
  <c r="CD53" i="1"/>
  <c r="DU53" i="1"/>
  <c r="AZ54" i="1"/>
  <c r="AZ56" i="1"/>
  <c r="AZ58" i="1"/>
  <c r="CZ59" i="1"/>
  <c r="AZ60" i="1"/>
  <c r="AZ62" i="1"/>
  <c r="AZ64" i="1"/>
  <c r="Q88" i="1"/>
  <c r="BG88" i="1"/>
  <c r="BG89" i="1" s="1"/>
  <c r="BO88" i="1"/>
  <c r="BT2" i="1"/>
  <c r="CB88" i="1"/>
  <c r="CB89" i="1" s="1"/>
  <c r="CJ88" i="1"/>
  <c r="CJ89" i="1" s="1"/>
  <c r="CM89" i="1" s="1"/>
  <c r="DG88" i="1"/>
  <c r="DG89" i="1" s="1"/>
  <c r="DO88" i="1"/>
  <c r="DO89" i="1" s="1"/>
  <c r="BT48" i="1"/>
  <c r="CZ48" i="1" s="1"/>
  <c r="AZ66" i="1"/>
  <c r="DI45" i="1"/>
  <c r="DJ45" i="1" s="1"/>
  <c r="DU45" i="1" s="1"/>
  <c r="AO47" i="1"/>
  <c r="AZ47" i="1" s="1"/>
  <c r="CY47" i="1"/>
  <c r="BS48" i="1"/>
  <c r="CC48" i="1"/>
  <c r="CD48" i="1" s="1"/>
  <c r="DJ48" i="1"/>
  <c r="AE49" i="1"/>
  <c r="AZ49" i="1" s="1"/>
  <c r="DV49" i="1" s="1"/>
  <c r="CN49" i="1"/>
  <c r="CZ49" i="1" s="1"/>
  <c r="CC50" i="1"/>
  <c r="CD50" i="1" s="1"/>
  <c r="DJ50" i="1"/>
  <c r="DU50" i="1" s="1"/>
  <c r="AE51" i="1"/>
  <c r="AZ51" i="1" s="1"/>
  <c r="CN51" i="1"/>
  <c r="CZ51" i="1" s="1"/>
  <c r="BS52" i="1"/>
  <c r="BT52" i="1" s="1"/>
  <c r="CZ52" i="1" s="1"/>
  <c r="DV52" i="1" s="1"/>
  <c r="CC52" i="1"/>
  <c r="CD52" i="1" s="1"/>
  <c r="DJ52" i="1"/>
  <c r="DU52" i="1" s="1"/>
  <c r="AE53" i="1"/>
  <c r="AZ53" i="1" s="1"/>
  <c r="CN53" i="1"/>
  <c r="CC54" i="1"/>
  <c r="CD54" i="1" s="1"/>
  <c r="DJ54" i="1"/>
  <c r="DU54" i="1" s="1"/>
  <c r="AE55" i="1"/>
  <c r="AZ55" i="1" s="1"/>
  <c r="CN55" i="1"/>
  <c r="CC56" i="1"/>
  <c r="CD56" i="1" s="1"/>
  <c r="CZ56" i="1" s="1"/>
  <c r="DJ56" i="1"/>
  <c r="AE57" i="1"/>
  <c r="AZ57" i="1" s="1"/>
  <c r="CN57" i="1"/>
  <c r="CZ57" i="1" s="1"/>
  <c r="BS58" i="1"/>
  <c r="CC58" i="1"/>
  <c r="CD58" i="1" s="1"/>
  <c r="DJ58" i="1"/>
  <c r="AE59" i="1"/>
  <c r="AZ59" i="1" s="1"/>
  <c r="DV59" i="1" s="1"/>
  <c r="CN59" i="1"/>
  <c r="CC60" i="1"/>
  <c r="CD60" i="1" s="1"/>
  <c r="CZ60" i="1" s="1"/>
  <c r="DJ60" i="1"/>
  <c r="AE61" i="1"/>
  <c r="AZ61" i="1" s="1"/>
  <c r="DV61" i="1" s="1"/>
  <c r="CN61" i="1"/>
  <c r="CZ61" i="1" s="1"/>
  <c r="BS62" i="1"/>
  <c r="BT62" i="1" s="1"/>
  <c r="CZ62" i="1" s="1"/>
  <c r="CC62" i="1"/>
  <c r="CD62" i="1" s="1"/>
  <c r="DJ62" i="1"/>
  <c r="AE63" i="1"/>
  <c r="AZ63" i="1" s="1"/>
  <c r="CN63" i="1"/>
  <c r="CZ63" i="1" s="1"/>
  <c r="CC64" i="1"/>
  <c r="CD64" i="1" s="1"/>
  <c r="CZ64" i="1" s="1"/>
  <c r="DJ64" i="1"/>
  <c r="T68" i="1"/>
  <c r="U68" i="1" s="1"/>
  <c r="AZ68" i="1"/>
  <c r="CM54" i="1"/>
  <c r="CN54" i="1" s="1"/>
  <c r="DT54" i="1"/>
  <c r="CY55" i="1"/>
  <c r="CZ55" i="1" s="1"/>
  <c r="DU55" i="1"/>
  <c r="T56" i="1"/>
  <c r="U56" i="1" s="1"/>
  <c r="CM56" i="1"/>
  <c r="CN56" i="1" s="1"/>
  <c r="DT56" i="1"/>
  <c r="CY57" i="1"/>
  <c r="DU57" i="1"/>
  <c r="T58" i="1"/>
  <c r="U58" i="1" s="1"/>
  <c r="CM58" i="1"/>
  <c r="CN58" i="1" s="1"/>
  <c r="DT58" i="1"/>
  <c r="CY59" i="1"/>
  <c r="DU59" i="1"/>
  <c r="T60" i="1"/>
  <c r="U60" i="1" s="1"/>
  <c r="CM60" i="1"/>
  <c r="CN60" i="1" s="1"/>
  <c r="DT60" i="1"/>
  <c r="CY61" i="1"/>
  <c r="DU61" i="1"/>
  <c r="T62" i="1"/>
  <c r="U62" i="1" s="1"/>
  <c r="CM62" i="1"/>
  <c r="CN62" i="1" s="1"/>
  <c r="DT62" i="1"/>
  <c r="CY63" i="1"/>
  <c r="DU63" i="1"/>
  <c r="T64" i="1"/>
  <c r="U64" i="1" s="1"/>
  <c r="CM64" i="1"/>
  <c r="CN64" i="1" s="1"/>
  <c r="DT64" i="1"/>
  <c r="BJ66" i="1"/>
  <c r="DJ66" i="1"/>
  <c r="DU66" i="1" s="1"/>
  <c r="AY67" i="1"/>
  <c r="AZ67" i="1" s="1"/>
  <c r="DV67" i="1" s="1"/>
  <c r="CZ67" i="1"/>
  <c r="CD67" i="1"/>
  <c r="DU67" i="1"/>
  <c r="CZ78" i="1"/>
  <c r="DJ44" i="1"/>
  <c r="DU44" i="1" s="1"/>
  <c r="BI45" i="1"/>
  <c r="BJ45" i="1" s="1"/>
  <c r="BT65" i="1"/>
  <c r="CZ65" i="1" s="1"/>
  <c r="DV65" i="1" s="1"/>
  <c r="CZ69" i="1"/>
  <c r="DV78" i="1"/>
  <c r="CY69" i="1"/>
  <c r="CZ83" i="1"/>
  <c r="DS68" i="1"/>
  <c r="DT68" i="1" s="1"/>
  <c r="DU68" i="1" s="1"/>
  <c r="BJ69" i="1"/>
  <c r="DV69" i="1" s="1"/>
  <c r="AZ71" i="1"/>
  <c r="BT74" i="1"/>
  <c r="AY81" i="1"/>
  <c r="AZ81" i="1" s="1"/>
  <c r="DU87" i="1"/>
  <c r="CY68" i="1"/>
  <c r="CZ68" i="1" s="1"/>
  <c r="CD72" i="1"/>
  <c r="AZ75" i="1"/>
  <c r="BT75" i="1"/>
  <c r="CZ75" i="1" s="1"/>
  <c r="AZ77" i="1"/>
  <c r="BT79" i="1"/>
  <c r="DI70" i="1"/>
  <c r="DJ70" i="1" s="1"/>
  <c r="DU70" i="1" s="1"/>
  <c r="U72" i="1"/>
  <c r="AO72" i="1"/>
  <c r="CY72" i="1"/>
  <c r="BJ73" i="1"/>
  <c r="CM73" i="1"/>
  <c r="CN73" i="1" s="1"/>
  <c r="DJ73" i="1"/>
  <c r="DU73" i="1" s="1"/>
  <c r="BI74" i="1"/>
  <c r="BJ74" i="1" s="1"/>
  <c r="DS75" i="1"/>
  <c r="AE76" i="1"/>
  <c r="AY76" i="1"/>
  <c r="BT76" i="1"/>
  <c r="CZ76" i="1" s="1"/>
  <c r="DJ76" i="1"/>
  <c r="T77" i="1"/>
  <c r="U77" i="1" s="1"/>
  <c r="BI77" i="1"/>
  <c r="CM77" i="1"/>
  <c r="CN77" i="1" s="1"/>
  <c r="CC78" i="1"/>
  <c r="CC79" i="1"/>
  <c r="CD79" i="1" s="1"/>
  <c r="CN79" i="1"/>
  <c r="DS79" i="1"/>
  <c r="AE80" i="1"/>
  <c r="AY80" i="1"/>
  <c r="BT80" i="1"/>
  <c r="DJ80" i="1"/>
  <c r="T81" i="1"/>
  <c r="U81" i="1" s="1"/>
  <c r="BI81" i="1"/>
  <c r="CZ87" i="1"/>
  <c r="CC71" i="1"/>
  <c r="CD71" i="1" s="1"/>
  <c r="CZ71" i="1" s="1"/>
  <c r="DT71" i="1"/>
  <c r="DU71" i="1" s="1"/>
  <c r="AE72" i="1"/>
  <c r="AZ72" i="1" s="1"/>
  <c r="BT72" i="1"/>
  <c r="CD74" i="1"/>
  <c r="CN76" i="1"/>
  <c r="CN80" i="1"/>
  <c r="AZ85" i="1"/>
  <c r="DJ69" i="1"/>
  <c r="DU69" i="1" s="1"/>
  <c r="BI70" i="1"/>
  <c r="BJ70" i="1" s="1"/>
  <c r="DV70" i="1" s="1"/>
  <c r="T73" i="1"/>
  <c r="U73" i="1" s="1"/>
  <c r="BS73" i="1"/>
  <c r="BT73" i="1" s="1"/>
  <c r="CZ73" i="1" s="1"/>
  <c r="DI74" i="1"/>
  <c r="DJ74" i="1" s="1"/>
  <c r="DU74" i="1" s="1"/>
  <c r="DT75" i="1"/>
  <c r="DU75" i="1" s="1"/>
  <c r="T76" i="1"/>
  <c r="U76" i="1" s="1"/>
  <c r="AO76" i="1"/>
  <c r="DS76" i="1"/>
  <c r="DT76" i="1" s="1"/>
  <c r="BJ77" i="1"/>
  <c r="CD77" i="1"/>
  <c r="CZ77" i="1" s="1"/>
  <c r="DI77" i="1"/>
  <c r="DJ77" i="1" s="1"/>
  <c r="DU77" i="1" s="1"/>
  <c r="CD78" i="1"/>
  <c r="DT79" i="1"/>
  <c r="DU79" i="1" s="1"/>
  <c r="T80" i="1"/>
  <c r="U80" i="1" s="1"/>
  <c r="AO80" i="1"/>
  <c r="DS80" i="1"/>
  <c r="DT80" i="1" s="1"/>
  <c r="BJ81" i="1"/>
  <c r="BT81" i="1"/>
  <c r="AZ83" i="1"/>
  <c r="BT84" i="1"/>
  <c r="CZ84" i="1" s="1"/>
  <c r="AJ89" i="1"/>
  <c r="CM81" i="1"/>
  <c r="CN81" i="1" s="1"/>
  <c r="DT81" i="1"/>
  <c r="DU81" i="1" s="1"/>
  <c r="CY82" i="1"/>
  <c r="CZ82" i="1" s="1"/>
  <c r="T83" i="1"/>
  <c r="U83" i="1" s="1"/>
  <c r="CM83" i="1"/>
  <c r="CN83" i="1" s="1"/>
  <c r="DT83" i="1"/>
  <c r="DU83" i="1" s="1"/>
  <c r="CY84" i="1"/>
  <c r="T85" i="1"/>
  <c r="U85" i="1" s="1"/>
  <c r="CM85" i="1"/>
  <c r="CN85" i="1" s="1"/>
  <c r="CZ85" i="1" s="1"/>
  <c r="DT85" i="1"/>
  <c r="DU85" i="1" s="1"/>
  <c r="CY86" i="1"/>
  <c r="CZ86" i="1" s="1"/>
  <c r="T87" i="1"/>
  <c r="U87" i="1" s="1"/>
  <c r="DV87" i="1" s="1"/>
  <c r="CM87" i="1"/>
  <c r="CN87" i="1" s="1"/>
  <c r="DT87" i="1"/>
  <c r="Z89" i="1"/>
  <c r="CI89" i="1"/>
  <c r="AY82" i="1"/>
  <c r="AZ82" i="1" s="1"/>
  <c r="DI82" i="1"/>
  <c r="DJ82" i="1" s="1"/>
  <c r="DU82" i="1" s="1"/>
  <c r="BJ83" i="1"/>
  <c r="AY84" i="1"/>
  <c r="AZ84" i="1" s="1"/>
  <c r="DV84" i="1" s="1"/>
  <c r="DI84" i="1"/>
  <c r="DJ84" i="1" s="1"/>
  <c r="DU84" i="1" s="1"/>
  <c r="BJ85" i="1"/>
  <c r="AY86" i="1"/>
  <c r="AZ86" i="1" s="1"/>
  <c r="DV86" i="1" s="1"/>
  <c r="DI86" i="1"/>
  <c r="DJ86" i="1" s="1"/>
  <c r="DU86" i="1" s="1"/>
  <c r="BJ87" i="1"/>
  <c r="CQ89" i="1"/>
  <c r="CT89" i="1" s="1"/>
  <c r="CT88" i="1"/>
  <c r="BY89" i="1"/>
  <c r="DV63" i="1" l="1"/>
  <c r="DV41" i="1"/>
  <c r="DV4" i="1"/>
  <c r="DV82" i="1"/>
  <c r="DV37" i="1"/>
  <c r="DV35" i="1"/>
  <c r="DV12" i="1"/>
  <c r="DV75" i="1"/>
  <c r="DV74" i="1"/>
  <c r="DV57" i="1"/>
  <c r="DV55" i="1"/>
  <c r="DV33" i="1"/>
  <c r="DV10" i="1"/>
  <c r="DV83" i="1"/>
  <c r="DV71" i="1"/>
  <c r="DU56" i="1"/>
  <c r="CZ58" i="1"/>
  <c r="CZ40" i="1"/>
  <c r="DV3" i="1"/>
  <c r="CZ25" i="1"/>
  <c r="DV25" i="1" s="1"/>
  <c r="CC88" i="1"/>
  <c r="AZ80" i="1"/>
  <c r="DV80" i="1" s="1"/>
  <c r="CZ79" i="1"/>
  <c r="DV79" i="1" s="1"/>
  <c r="DV58" i="1"/>
  <c r="DV68" i="1"/>
  <c r="DU48" i="1"/>
  <c r="DV48" i="1" s="1"/>
  <c r="DV32" i="1"/>
  <c r="DV50" i="1"/>
  <c r="CZ45" i="1"/>
  <c r="DV45" i="1" s="1"/>
  <c r="DU32" i="1"/>
  <c r="DU30" i="1"/>
  <c r="DV30" i="1" s="1"/>
  <c r="CZ30" i="1"/>
  <c r="BI88" i="1"/>
  <c r="DI89" i="1"/>
  <c r="AK89" i="1"/>
  <c r="AN88" i="1"/>
  <c r="AU89" i="1"/>
  <c r="AX89" i="1" s="1"/>
  <c r="AX88" i="1"/>
  <c r="AY88" i="1" s="1"/>
  <c r="AY89" i="1" s="1"/>
  <c r="DU80" i="1"/>
  <c r="DV77" i="1"/>
  <c r="AZ76" i="1"/>
  <c r="DV76" i="1" s="1"/>
  <c r="CZ74" i="1"/>
  <c r="DV56" i="1"/>
  <c r="DU64" i="1"/>
  <c r="DV64" i="1" s="1"/>
  <c r="DU62" i="1"/>
  <c r="Q89" i="1"/>
  <c r="T88" i="1"/>
  <c r="T89" i="1" s="1"/>
  <c r="U89" i="1" s="1"/>
  <c r="CZ54" i="1"/>
  <c r="DU47" i="1"/>
  <c r="DV47" i="1" s="1"/>
  <c r="DV29" i="1"/>
  <c r="CC89" i="1"/>
  <c r="CM88" i="1"/>
  <c r="CU89" i="1"/>
  <c r="CX89" i="1" s="1"/>
  <c r="CX88" i="1"/>
  <c r="CZ24" i="1"/>
  <c r="DV24" i="1" s="1"/>
  <c r="CZ16" i="1"/>
  <c r="DU9" i="1"/>
  <c r="DV9" i="1" s="1"/>
  <c r="BS88" i="1"/>
  <c r="BS89" i="1" s="1"/>
  <c r="DI88" i="1"/>
  <c r="DV85" i="1"/>
  <c r="DV34" i="1"/>
  <c r="DU38" i="1"/>
  <c r="DV38" i="1" s="1"/>
  <c r="AA89" i="1"/>
  <c r="AD88" i="1"/>
  <c r="DS88" i="1"/>
  <c r="DS89" i="1" s="1"/>
  <c r="DT2" i="1"/>
  <c r="DT88" i="1" s="1"/>
  <c r="DT89" i="1" s="1"/>
  <c r="DV11" i="1"/>
  <c r="DJ88" i="1"/>
  <c r="DJ89" i="1" s="1"/>
  <c r="CY88" i="1"/>
  <c r="CY89" i="1" s="1"/>
  <c r="CZ81" i="1"/>
  <c r="DV81" i="1" s="1"/>
  <c r="DV73" i="1"/>
  <c r="CZ72" i="1"/>
  <c r="DV72" i="1" s="1"/>
  <c r="CZ80" i="1"/>
  <c r="DU76" i="1"/>
  <c r="DV62" i="1"/>
  <c r="DU60" i="1"/>
  <c r="DV60" i="1" s="1"/>
  <c r="DU58" i="1"/>
  <c r="BT88" i="1"/>
  <c r="CZ2" i="1"/>
  <c r="DV44" i="1"/>
  <c r="DV36" i="1"/>
  <c r="CZ29" i="1"/>
  <c r="DV54" i="1"/>
  <c r="DV51" i="1"/>
  <c r="DU42" i="1"/>
  <c r="DV42" i="1" s="1"/>
  <c r="DU40" i="1"/>
  <c r="DV40" i="1" s="1"/>
  <c r="AZ16" i="1"/>
  <c r="DV16" i="1" s="1"/>
  <c r="CN88" i="1"/>
  <c r="CN89" i="1" s="1"/>
  <c r="DV21" i="1"/>
  <c r="CZ12" i="1"/>
  <c r="DU7" i="1"/>
  <c r="DV7" i="1" s="1"/>
  <c r="BJ88" i="1"/>
  <c r="BJ89" i="1" s="1"/>
  <c r="U88" i="1"/>
  <c r="CD88" i="1"/>
  <c r="CD89" i="1" s="1"/>
  <c r="DU2" i="1" l="1"/>
  <c r="DU88" i="1" s="1"/>
  <c r="DU89" i="1" s="1"/>
  <c r="CZ88" i="1"/>
  <c r="CZ89" i="1" s="1"/>
  <c r="AD89" i="1"/>
  <c r="AE88" i="1"/>
  <c r="BT89" i="1"/>
  <c r="AN89" i="1"/>
  <c r="AO88" i="1"/>
  <c r="AO89" i="1" s="1"/>
  <c r="AZ88" i="1" l="1"/>
  <c r="DV88" i="1" s="1"/>
  <c r="DV89" i="1" s="1"/>
  <c r="AE89" i="1"/>
  <c r="AZ89" i="1" s="1"/>
  <c r="DV2" i="1"/>
</calcChain>
</file>

<file path=xl/sharedStrings.xml><?xml version="1.0" encoding="utf-8"?>
<sst xmlns="http://schemas.openxmlformats.org/spreadsheetml/2006/main" count="643" uniqueCount="442">
  <si>
    <t>DENUMIRE SOCIETATE FARMACEUTICA</t>
  </si>
  <si>
    <t>29,12,2017,</t>
  </si>
  <si>
    <t>21-02-2018,</t>
  </si>
  <si>
    <t>,02.04-2018</t>
  </si>
  <si>
    <t>23,04,2018.</t>
  </si>
  <si>
    <t>23,05,2018</t>
  </si>
  <si>
    <t>21,06,2018</t>
  </si>
  <si>
    <t>23,07-2018</t>
  </si>
  <si>
    <t>22,08,2018</t>
  </si>
  <si>
    <t>26,09,2018</t>
  </si>
  <si>
    <t>25,10,2018</t>
  </si>
  <si>
    <t>TOTAL SEM I OCNOLOGIE</t>
  </si>
  <si>
    <t>onco-07</t>
  </si>
  <si>
    <t>onco-08</t>
  </si>
  <si>
    <t>onco-09</t>
  </si>
  <si>
    <t>onco trim III</t>
  </si>
  <si>
    <t>onco-10</t>
  </si>
  <si>
    <t>onco-11</t>
  </si>
  <si>
    <t>onco-12</t>
  </si>
  <si>
    <t>onco trim IV</t>
  </si>
  <si>
    <t>ONCO AN 2018</t>
  </si>
  <si>
    <t>TOTAL SEM I ADO</t>
  </si>
  <si>
    <t>ado-07</t>
  </si>
  <si>
    <t>ado-08</t>
  </si>
  <si>
    <t>ado-09</t>
  </si>
  <si>
    <t>ADO trim III</t>
  </si>
  <si>
    <t>ado-10</t>
  </si>
  <si>
    <t>ado-11</t>
  </si>
  <si>
    <t>ado-12</t>
  </si>
  <si>
    <t>ADO AN 2018</t>
  </si>
  <si>
    <t>TOTAL SEM I INSU</t>
  </si>
  <si>
    <t>insu 07</t>
  </si>
  <si>
    <t>insu 08</t>
  </si>
  <si>
    <t>insu 09</t>
  </si>
  <si>
    <t>insu trim III</t>
  </si>
  <si>
    <t>insu 10</t>
  </si>
  <si>
    <t>insu11</t>
  </si>
  <si>
    <t>insu 12</t>
  </si>
  <si>
    <t>insu trim IV</t>
  </si>
  <si>
    <t>INSU AN 2018</t>
  </si>
  <si>
    <t xml:space="preserve">TOTAL SEM I MIXT </t>
  </si>
  <si>
    <t>MIXT 07</t>
  </si>
  <si>
    <t>MIXT 08</t>
  </si>
  <si>
    <t>MIXT 09</t>
  </si>
  <si>
    <t>MIXT TRIM III</t>
  </si>
  <si>
    <t>MIXT 10</t>
  </si>
  <si>
    <t>MIXT 11</t>
  </si>
  <si>
    <t>MIXT 12</t>
  </si>
  <si>
    <t>MIXT TRIM IV</t>
  </si>
  <si>
    <t>MIXT AN 2018</t>
  </si>
  <si>
    <t>TOTAL DIABET TRIM I 2018</t>
  </si>
  <si>
    <t>TOTAL SEM I  PT</t>
  </si>
  <si>
    <t>PT 07</t>
  </si>
  <si>
    <t>PT 08</t>
  </si>
  <si>
    <t>PT 09</t>
  </si>
  <si>
    <t>PT TRIM III</t>
  </si>
  <si>
    <t>PT 10</t>
  </si>
  <si>
    <t>PT 11</t>
  </si>
  <si>
    <t>PT 12</t>
  </si>
  <si>
    <t>PT TRIM IV</t>
  </si>
  <si>
    <t>PT AN 2018</t>
  </si>
  <si>
    <t>TOTAL SEM I MA</t>
  </si>
  <si>
    <t>MA 07</t>
  </si>
  <si>
    <t>MA 08</t>
  </si>
  <si>
    <t>MA 09</t>
  </si>
  <si>
    <t>MA TRIM III</t>
  </si>
  <si>
    <t>MA 10</t>
  </si>
  <si>
    <t>MA 11</t>
  </si>
  <si>
    <t>MA 12</t>
  </si>
  <si>
    <t>MA TRIM IV</t>
  </si>
  <si>
    <t>MA AN 2018</t>
  </si>
  <si>
    <t>TOTAL SEM I MC</t>
  </si>
  <si>
    <t>MC 07</t>
  </si>
  <si>
    <t>MC 08</t>
  </si>
  <si>
    <t>MC 09</t>
  </si>
  <si>
    <t>MC TRIM III</t>
  </si>
  <si>
    <t>MC 10</t>
  </si>
  <si>
    <t>MC 11</t>
  </si>
  <si>
    <t>MC 12</t>
  </si>
  <si>
    <t>MC TRIM IV</t>
  </si>
  <si>
    <t>MC AN 2018</t>
  </si>
  <si>
    <t>TOTAL SEM I SLA</t>
  </si>
  <si>
    <t>SLA 07</t>
  </si>
  <si>
    <t>SLA 08</t>
  </si>
  <si>
    <t>SLA 09</t>
  </si>
  <si>
    <t>SLA TRIM III</t>
  </si>
  <si>
    <t>SLA 10</t>
  </si>
  <si>
    <t>SLA 11</t>
  </si>
  <si>
    <t>SLA 12</t>
  </si>
  <si>
    <t>SLA TRIM IV</t>
  </si>
  <si>
    <t>SLA AN 2018</t>
  </si>
  <si>
    <t>FPI SEM  I</t>
  </si>
  <si>
    <t>TOTAL SEM I ANGIO ER</t>
  </si>
  <si>
    <t>ANG ERD 07</t>
  </si>
  <si>
    <t>ANG ERD 08</t>
  </si>
  <si>
    <t>ANG ERD 09</t>
  </si>
  <si>
    <t>TRIM III ANG ERD</t>
  </si>
  <si>
    <t>ANG ERD 10</t>
  </si>
  <si>
    <t>ANG ERD 11</t>
  </si>
  <si>
    <t>ANG ERD 12</t>
  </si>
  <si>
    <t>TRIM IV ANG ERD</t>
  </si>
  <si>
    <t>ANG ERD AN 2018</t>
  </si>
  <si>
    <t>TOTAL BOLI RARE AN 2018</t>
  </si>
  <si>
    <t>MAT SAN SEM I TA</t>
  </si>
  <si>
    <t>TA 07</t>
  </si>
  <si>
    <t>TA 08</t>
  </si>
  <si>
    <t>TA 09</t>
  </si>
  <si>
    <t>TA TRIM III</t>
  </si>
  <si>
    <t>TA 10</t>
  </si>
  <si>
    <t>TA 11</t>
  </si>
  <si>
    <t>TA 12</t>
  </si>
  <si>
    <t>TA TRIM IV</t>
  </si>
  <si>
    <t>TA AN 2018</t>
  </si>
  <si>
    <t>MAT SAN SEM I TC</t>
  </si>
  <si>
    <t>TC 07</t>
  </si>
  <si>
    <t>TC 08</t>
  </si>
  <si>
    <t>TC 09</t>
  </si>
  <si>
    <t>TC TRIM III</t>
  </si>
  <si>
    <t>TC 10</t>
  </si>
  <si>
    <t>TC 11</t>
  </si>
  <si>
    <t>TC 12</t>
  </si>
  <si>
    <t>TC TRIM IV</t>
  </si>
  <si>
    <t>TC AN 2018</t>
  </si>
  <si>
    <t>TOTAL MAT SANIT TA+TC  AN 2018</t>
  </si>
  <si>
    <t>TOTAL PNS AN  -2018</t>
  </si>
  <si>
    <t>nr contract</t>
  </si>
  <si>
    <t>sediu farmacie</t>
  </si>
  <si>
    <t>adresa SEDIU</t>
  </si>
  <si>
    <t>judet</t>
  </si>
  <si>
    <t>REPR LEGAL</t>
  </si>
  <si>
    <t>CUI</t>
  </si>
  <si>
    <t>ACONITI-LINE FARM SRL</t>
  </si>
  <si>
    <t>TARGOVISTE</t>
  </si>
  <si>
    <t>CALEA DOMNEASCA BL L2D</t>
  </si>
  <si>
    <t>DAMBOVITA</t>
  </si>
  <si>
    <t>BUCUR NICOLAE</t>
  </si>
  <si>
    <t>AMETISTFARMA.RO</t>
  </si>
  <si>
    <t>sat MEHEDINTA</t>
  </si>
  <si>
    <t>com.Podenii Noi</t>
  </si>
  <si>
    <t>PRAHOVA</t>
  </si>
  <si>
    <t>FERENTZY RODICA</t>
  </si>
  <si>
    <t>ANNMARY COM SRL</t>
  </si>
  <si>
    <t>GAESTI</t>
  </si>
  <si>
    <t>STR GEORGE COSBUC, NR.15</t>
  </si>
  <si>
    <t>BUCUR MARIA</t>
  </si>
  <si>
    <t>ANDRE FARM SRL</t>
  </si>
  <si>
    <t>MALU CU FLORI</t>
  </si>
  <si>
    <t xml:space="preserve">COM MALU CU FLORI </t>
  </si>
  <si>
    <t>CENUSA ELENA</t>
  </si>
  <si>
    <t>ANEL_CO SRL</t>
  </si>
  <si>
    <t>MORENI</t>
  </si>
  <si>
    <t>str.B-dul Panduri Nr.10 bl.D10B</t>
  </si>
  <si>
    <t>CONSTANTINESCU ELENA</t>
  </si>
  <si>
    <t>BELLA MEDIFARM SRL</t>
  </si>
  <si>
    <t>RACARI</t>
  </si>
  <si>
    <t>STR CUZA VODA , NR 15</t>
  </si>
  <si>
    <t>ARAMITU AURORA</t>
  </si>
  <si>
    <t>FARMACIA BELLADONA  SRL</t>
  </si>
  <si>
    <t>STR. PRIETENIEI BL H10 PARTER</t>
  </si>
  <si>
    <t>TRIFAN SEVASTA</t>
  </si>
  <si>
    <t>BELONA SRL</t>
  </si>
  <si>
    <t>B-DUL INDEPENDENTEI  bloc 30</t>
  </si>
  <si>
    <t>DEGERATU ANGELA</t>
  </si>
  <si>
    <t>BREMCO BUSINESS SRL</t>
  </si>
  <si>
    <t>COM.POTLOGI, SAT POTLOGI</t>
  </si>
  <si>
    <t>POTLOGI, SAT POTLOGI ,STR. C-TIN BRANCOVENU ,NR 63A CAMERA 1</t>
  </si>
  <si>
    <t>ZAVOIANU CLAUDIA FLORENTINA</t>
  </si>
  <si>
    <t>FARMACIA BUCURESTI TEHNOPLUS FARM SRL</t>
  </si>
  <si>
    <t>BUCURESTI</t>
  </si>
  <si>
    <t>STR CALEA MOSILOR, NR.272, BL.16, AP 71</t>
  </si>
  <si>
    <t>PETCU MARIAN</t>
  </si>
  <si>
    <t>CARMCRIS FARM SRL</t>
  </si>
  <si>
    <t>CONTESTI</t>
  </si>
  <si>
    <t>STR SF.DUMITRU NR 479</t>
  </si>
  <si>
    <t>IONESCU CARMEN DANIELA</t>
  </si>
  <si>
    <t>CHLORELLA-FARM SRL</t>
  </si>
  <si>
    <t>COMISANI</t>
  </si>
  <si>
    <t>STR. SUSENI</t>
  </si>
  <si>
    <t>GHEORGHE ANA-MARIA</t>
  </si>
  <si>
    <t>CATENA COMFARM SRL</t>
  </si>
  <si>
    <t>PITESTI</t>
  </si>
  <si>
    <t>STR BANAT NR.2</t>
  </si>
  <si>
    <t>ARGES</t>
  </si>
  <si>
    <t>VLAD ANDREEA</t>
  </si>
  <si>
    <t>CATENA HYGEIA SRL</t>
  </si>
  <si>
    <t>CATENA FARMACON SRL</t>
  </si>
  <si>
    <t>CRIFARM SRL</t>
  </si>
  <si>
    <t>STR .POET GEORGESCU , NR.32</t>
  </si>
  <si>
    <t xml:space="preserve"> LECA CRISTINA</t>
  </si>
  <si>
    <t>CONDOR SRL</t>
  </si>
  <si>
    <t>STR 13 DECEMBRIE, BL. 46, SC. E, PARTER</t>
  </si>
  <si>
    <t>ILIE VICA</t>
  </si>
  <si>
    <t>DAVILLA SRL</t>
  </si>
  <si>
    <t>STR MIRCEA CEL BATRAN</t>
  </si>
  <si>
    <t>MITREA VASILICA</t>
  </si>
  <si>
    <t>DEMETRA PHARM SRL</t>
  </si>
  <si>
    <t>SOS CHITILEI NR.60</t>
  </si>
  <si>
    <t>SECTOR 1</t>
  </si>
  <si>
    <t>DENTOFARM SRL</t>
  </si>
  <si>
    <t>COJASCA</t>
  </si>
  <si>
    <t>CRUCEANU MARIA RALUCA</t>
  </si>
  <si>
    <t>DORADA  SRL</t>
  </si>
  <si>
    <t>PUCIOASA</t>
  </si>
  <si>
    <t>STR.REPUBLICII BL A2 PARTER</t>
  </si>
  <si>
    <t>GHIORGHE DORINA</t>
  </si>
  <si>
    <t>E&amp;A PHARMA GROUP SRL</t>
  </si>
  <si>
    <t xml:space="preserve">STR POET TEODOR NECULUTA NR. 22 </t>
  </si>
  <si>
    <t>SECTOR 2</t>
  </si>
  <si>
    <t>DAN ALIONA FLORINA</t>
  </si>
  <si>
    <t>ELANFARM GOLD SRL</t>
  </si>
  <si>
    <t xml:space="preserve">SAT LUNGULETU , COM LUNGULETU </t>
  </si>
  <si>
    <t>STR LINIA NOUA , NR 278</t>
  </si>
  <si>
    <t>NEACSU ELENA</t>
  </si>
  <si>
    <t>ELEDANISCOM SRL</t>
  </si>
  <si>
    <t>TITU</t>
  </si>
  <si>
    <t>STR. T. VLADIMIRESCU, BL. 2</t>
  </si>
  <si>
    <t>DINU ELENA</t>
  </si>
  <si>
    <t>FARMACEUTICA REMEDIA SA</t>
  </si>
  <si>
    <t>DEVA</t>
  </si>
  <si>
    <t>STR DOROBANTILOR , NR 43</t>
  </si>
  <si>
    <t>HUNEDOARA</t>
  </si>
  <si>
    <t>ZOE CHIRITA</t>
  </si>
  <si>
    <t>FARMACIA MUNICIPALA SRL</t>
  </si>
  <si>
    <t>MAGURELE</t>
  </si>
  <si>
    <t>INTR.SULFINEI, NR.96 A</t>
  </si>
  <si>
    <t>ILFOV</t>
  </si>
  <si>
    <t>GHEORGHITA FLORIN</t>
  </si>
  <si>
    <t>FARMACIA MOGOSANI</t>
  </si>
  <si>
    <t>MOGOSANI</t>
  </si>
  <si>
    <t xml:space="preserve">SAT MOGOSANI NR 52 A </t>
  </si>
  <si>
    <t>DRAGOMIR CRISTINA IOANA</t>
  </si>
  <si>
    <t>FARMACIA STUDIO</t>
  </si>
  <si>
    <t>FARMACIA STUDIO SRL</t>
  </si>
  <si>
    <t>BUFTEA</t>
  </si>
  <si>
    <t>STR STUDIOULUI,NR 12 BIS</t>
  </si>
  <si>
    <t>LUNGU ANA NUTA</t>
  </si>
  <si>
    <t xml:space="preserve">FARM E.S SRL </t>
  </si>
  <si>
    <t>B-DUL IC BRATIANU NR 8</t>
  </si>
  <si>
    <t>SEMCIUC ELENA</t>
  </si>
  <si>
    <t>FARM ES-DIANA SRL</t>
  </si>
  <si>
    <t>DARMANESTI</t>
  </si>
  <si>
    <t>DISPENSARULUI NR 1042</t>
  </si>
  <si>
    <t>FARMASEPT SRL</t>
  </si>
  <si>
    <t>PICIOR DE MUNTE</t>
  </si>
  <si>
    <t>TANASE IRINA</t>
  </si>
  <si>
    <t>FARMACIA DE LA TARA</t>
  </si>
  <si>
    <t>FARMACIA DE LA TARA SRL</t>
  </si>
  <si>
    <t>SAT CALDARARU,COM.CERNICA</t>
  </si>
  <si>
    <t>STR.PRELUNGIREA GARII CATELU , NR.12</t>
  </si>
  <si>
    <t>TUFAN CRISTIAN</t>
  </si>
  <si>
    <t>FLORA  SRL</t>
  </si>
  <si>
    <t>VOINESTI</t>
  </si>
  <si>
    <t>STR.PRINCIPALA NR 135</t>
  </si>
  <si>
    <t>POPESCU FLOAREA</t>
  </si>
  <si>
    <t>GENIA SRL</t>
  </si>
  <si>
    <t>STR.VLAD TEPES N1 SC.C AP.14</t>
  </si>
  <si>
    <t>BODEA ZAIRICA</t>
  </si>
  <si>
    <t>GHEDEON RICHTER FARMACIA SA</t>
  </si>
  <si>
    <t>GEDEON RICHTER FARMACIA SA</t>
  </si>
  <si>
    <t>CORUNCA</t>
  </si>
  <si>
    <t>STR PRINCIPALA  NR.1B/1</t>
  </si>
  <si>
    <t>MURES</t>
  </si>
  <si>
    <t>MARGARIT CRISTINA</t>
  </si>
  <si>
    <t>HELPIS  SRL</t>
  </si>
  <si>
    <t>BUCSANI</t>
  </si>
  <si>
    <t>STR PRINCIPALA</t>
  </si>
  <si>
    <t>SPIRIDON MARIANA</t>
  </si>
  <si>
    <t>HELYA FARM  SRL</t>
  </si>
  <si>
    <t>C.BUCURESTI, BL. H1, SC.A, PARTER</t>
  </si>
  <si>
    <t>BADESCU VALERIA</t>
  </si>
  <si>
    <t>HEPITES</t>
  </si>
  <si>
    <t>HEPITES  SRL</t>
  </si>
  <si>
    <t>STR.ANA IPATESCU NR.118, CLADIRE ADMINISTRATIVA C1, PARTER</t>
  </si>
  <si>
    <t>TANASESCU MIHAIL ALEXANDRU</t>
  </si>
  <si>
    <t>HELP NET FARMA SA</t>
  </si>
  <si>
    <t>STR GEORGE CONSTANTINESCU NR 2</t>
  </si>
  <si>
    <t>SECTOR 3</t>
  </si>
  <si>
    <t xml:space="preserve">IACOB ISABELLE </t>
  </si>
  <si>
    <t>HERBA SRL</t>
  </si>
  <si>
    <t>TUDOR VLADIMIRESCU BL.5 A parter</t>
  </si>
  <si>
    <t>CUCU MARIANA</t>
  </si>
  <si>
    <t>HYPERICI FARM SRL</t>
  </si>
  <si>
    <t>STR.MR BREZISTEANU BL 24 PARTER</t>
  </si>
  <si>
    <t>BOBOACA MIHAESCU DOINA</t>
  </si>
  <si>
    <t>INDIGO FARM</t>
  </si>
  <si>
    <t>STR GENERAL IE FLORESCU</t>
  </si>
  <si>
    <t>SUTOIU MIRELA-AURELIA</t>
  </si>
  <si>
    <t>L&amp;N SRL</t>
  </si>
  <si>
    <t>PETRESTI</t>
  </si>
  <si>
    <t>PRINCIPALA NR 1</t>
  </si>
  <si>
    <t>SAVU GEORGETA</t>
  </si>
  <si>
    <t>LUMIFARM  SRL</t>
  </si>
  <si>
    <t>POTLOGI</t>
  </si>
  <si>
    <t>MARIFARMA SRL</t>
  </si>
  <si>
    <t>STR.ALEEA SOMESULUI RECE NR.31</t>
  </si>
  <si>
    <t>CUCU ION</t>
  </si>
  <si>
    <t>MARIOT B.M.COM SRL</t>
  </si>
  <si>
    <t>SAT BALENI -ROMANI</t>
  </si>
  <si>
    <t>SOS.CORNATELU ,NR.43</t>
  </si>
  <si>
    <t>SERGENTU MARIAN</t>
  </si>
  <si>
    <t>MATRICARIA SRL</t>
  </si>
  <si>
    <t>LUDESTI</t>
  </si>
  <si>
    <t>SAT SCHEIU DE JOS</t>
  </si>
  <si>
    <t>TUDORACHE RADULESCU VICTORITA</t>
  </si>
  <si>
    <t>MEDIMFARM  TOPFARM SA</t>
  </si>
  <si>
    <t>MEDIMFARM TOPFARM SRL</t>
  </si>
  <si>
    <t>PLOIESTI</t>
  </si>
  <si>
    <t>STR. TARGOVISTEI , NE.11</t>
  </si>
  <si>
    <t>POPESCU CATALIN CODRUT</t>
  </si>
  <si>
    <t>MEDIPET  SRL</t>
  </si>
  <si>
    <t>VALEA LUNGA -CRICOV</t>
  </si>
  <si>
    <t xml:space="preserve"> DJ 710A NR 45</t>
  </si>
  <si>
    <t>PETRE ELENA</t>
  </si>
  <si>
    <t>METEORA SRL</t>
  </si>
  <si>
    <t>STR. UNIRII, BL. 44, PARTER</t>
  </si>
  <si>
    <t>BAGHINA ELENA</t>
  </si>
  <si>
    <t>MINI FARM CONCEPT</t>
  </si>
  <si>
    <t>SC MINI FARM CONCEPT SRL</t>
  </si>
  <si>
    <t>STR.CALARASI.NR 3,BL 152C,AP 19</t>
  </si>
  <si>
    <t>NICOLAE CLAUDIA SIMONA</t>
  </si>
  <si>
    <t>MISHA FARM</t>
  </si>
  <si>
    <t>FARMACIA MISHA FARM SRL</t>
  </si>
  <si>
    <t>COM COBIA</t>
  </si>
  <si>
    <t>SAT GHERGHITESTI NR 132</t>
  </si>
  <si>
    <t>RADUTA MIHAELA VIORICA</t>
  </si>
  <si>
    <t>MOLECULA FARM SRL</t>
  </si>
  <si>
    <t>COM BRANISTEA, SAT BRANISTEA</t>
  </si>
  <si>
    <t>NR.1038</t>
  </si>
  <si>
    <t>VOICU ADELINA</t>
  </si>
  <si>
    <t>MONAFARM</t>
  </si>
  <si>
    <t>B-DUL CANIL RESSU, NR 57 A BL.Y28, SC 4, ET.1 , AP 136</t>
  </si>
  <si>
    <t>GACIU MONICA MARGARETA</t>
  </si>
  <si>
    <t>MUSETEL SRL</t>
  </si>
  <si>
    <t>CPT.PANTEA ION NR.21</t>
  </si>
  <si>
    <t>NICULESCU REMUS</t>
  </si>
  <si>
    <t xml:space="preserve">NOVOPHARM SRL </t>
  </si>
  <si>
    <t>BUCIUMENI</t>
  </si>
  <si>
    <t>OXALYS TEHNOFARM SRL</t>
  </si>
  <si>
    <t>STR.ALEEA MANASTIRII , NR.19E</t>
  </si>
  <si>
    <t>MIHAILA ZOIA</t>
  </si>
  <si>
    <t>PAEONIA SRL</t>
  </si>
  <si>
    <t>STR.CP.PANTEA ION NR.13 BL.PARC</t>
  </si>
  <si>
    <t>TOADER ELENA</t>
  </si>
  <si>
    <t>PANACEEA  SRL</t>
  </si>
  <si>
    <t>CORBII MARI</t>
  </si>
  <si>
    <t>AVRAMESCU DUMITRA</t>
  </si>
  <si>
    <t>PERSEEA FARM SRL</t>
  </si>
  <si>
    <t>STR GARII NR 6 , COMPLEX PAVCOM</t>
  </si>
  <si>
    <t>NITU RALUCA MARIANA</t>
  </si>
  <si>
    <t>PHARMACON SRL</t>
  </si>
  <si>
    <t>MATEI BASARAB NR.5</t>
  </si>
  <si>
    <t>BATE CARMEN</t>
  </si>
  <si>
    <t>PHARMALAUR SRL</t>
  </si>
  <si>
    <t>ROMANESTI</t>
  </si>
  <si>
    <t>STAN MARIN</t>
  </si>
  <si>
    <t>PHARMINTER SRL</t>
  </si>
  <si>
    <t xml:space="preserve">STR.CEAHLAUL NR.21 </t>
  </si>
  <si>
    <t>SECTOR 6</t>
  </si>
  <si>
    <t>DINICA ELENA</t>
  </si>
  <si>
    <t>POPA-MAR SRL</t>
  </si>
  <si>
    <t>B-DUL 1 MAI NR.313</t>
  </si>
  <si>
    <t>STOICESCU MARCELA</t>
  </si>
  <si>
    <t>PROMEDICA SRL</t>
  </si>
  <si>
    <t>FIENI</t>
  </si>
  <si>
    <t>STR AUREL RAINU NR.76</t>
  </si>
  <si>
    <t>STAN ELENA</t>
  </si>
  <si>
    <t>QUALITY PHARMA CONCEPT STL</t>
  </si>
  <si>
    <t>LUNGULETU</t>
  </si>
  <si>
    <t>NR.278</t>
  </si>
  <si>
    <t>NEACSU CONSTANTIN -LAVINIUS</t>
  </si>
  <si>
    <t>RONDO FARM SRL</t>
  </si>
  <si>
    <t>CALEA CAMPULUNG 87</t>
  </si>
  <si>
    <t>BATE ANIELA ROXANA</t>
  </si>
  <si>
    <t>ROSA SRL</t>
  </si>
  <si>
    <t>SLOBOZIA MOARA</t>
  </si>
  <si>
    <t>STR.PRINCIPALA  NR.112</t>
  </si>
  <si>
    <t>ALECU MIHAELA RODICA</t>
  </si>
  <si>
    <t>SANTALUM FARM SRL</t>
  </si>
  <si>
    <t>SAT ANINOASA</t>
  </si>
  <si>
    <t>STR.C-TIN MANOLESCU</t>
  </si>
  <si>
    <t>FLEANCU ELENA</t>
  </si>
  <si>
    <t>SAS PHARMA PLUS SRL</t>
  </si>
  <si>
    <t xml:space="preserve">SAT GHEBOAIA , COMUNA FINTA </t>
  </si>
  <si>
    <t>STR PRINCIPALA NR 722</t>
  </si>
  <si>
    <t>DUMITRU GHEORGHE CATALIN</t>
  </si>
  <si>
    <t>SAVIOR PHARMA VISTA SRL</t>
  </si>
  <si>
    <t xml:space="preserve">FINTA MARE </t>
  </si>
  <si>
    <t>NR 239</t>
  </si>
  <si>
    <t>SAVU MIHAI-ROLAND</t>
  </si>
  <si>
    <t>SIMET PROD SRL</t>
  </si>
  <si>
    <t>STR SERBAN CIOCULESCU 2C</t>
  </si>
  <si>
    <t>ZAMFIR NICOLAE</t>
  </si>
  <si>
    <t>SEMA INVESTMENT SRL</t>
  </si>
  <si>
    <t>VALEA VOIEVOZILOR</t>
  </si>
  <si>
    <t>STR.BARANGA, NR.56</t>
  </si>
  <si>
    <t>HUSAR MARIUS-PETRACHE</t>
  </si>
  <si>
    <t xml:space="preserve">SENSIBLU  SRL </t>
  </si>
  <si>
    <t>MOGOSOAIA</t>
  </si>
  <si>
    <t>STR.CIOBANULUI NR.133</t>
  </si>
  <si>
    <t>GRIGORESCU ANDREEA</t>
  </si>
  <si>
    <t>S.I.E.P.C.O.F.A.R. SA</t>
  </si>
  <si>
    <t>CALEA SERBAN VODA 282</t>
  </si>
  <si>
    <t>SECTOR 4</t>
  </si>
  <si>
    <t>DUMITRU AURELIA</t>
  </si>
  <si>
    <t>SPERANTA  SRL</t>
  </si>
  <si>
    <t>SOTINGA</t>
  </si>
  <si>
    <t>STR.MINEI NR.5</t>
  </si>
  <si>
    <t>DRUICA DRAGOMIR MIHAELA</t>
  </si>
  <si>
    <t>STARPHARM SRL</t>
  </si>
  <si>
    <t>B-DUL UNIRII BL.41,SC.A,AP.63</t>
  </si>
  <si>
    <t>LAZAR ION VALENTIN</t>
  </si>
  <si>
    <t>TRADING FARM L&amp;V  SRL</t>
  </si>
  <si>
    <t>STR CULTURII NR.2</t>
  </si>
  <si>
    <t>BABUS VASILICA</t>
  </si>
  <si>
    <t>SC TRIFARM SRL</t>
  </si>
  <si>
    <t>STR.POLIGONULUI NR.2,CONSTRUCTIILE C1-C2</t>
  </si>
  <si>
    <t>SUCIU GEORGIAN ADRIAN</t>
  </si>
  <si>
    <t>TUDAL  SRL</t>
  </si>
  <si>
    <t>SAT GHERGANI</t>
  </si>
  <si>
    <t>TUDOR ALEXANDRA</t>
  </si>
  <si>
    <t>VALMED  SRL</t>
  </si>
  <si>
    <t>B-DUL INDEPENDENTEI, BL. H8</t>
  </si>
  <si>
    <t>FLOREA VICTORITA</t>
  </si>
  <si>
    <t>VERTPHARM 2010 SRL</t>
  </si>
  <si>
    <t>SAT GHEBOAIA , COM FINTA</t>
  </si>
  <si>
    <t>NR 128</t>
  </si>
  <si>
    <t>GAVRILA CORNELIA</t>
  </si>
  <si>
    <t>VALERIA PUR FARM</t>
  </si>
  <si>
    <t>VALERIA PUR FARM SRL</t>
  </si>
  <si>
    <t>TELESTI, NR 5</t>
  </si>
  <si>
    <t>VALERIA PURCAREANU</t>
  </si>
  <si>
    <t>VAVAFARM SRL</t>
  </si>
  <si>
    <t>STR. REPUBLICII, BL. AURORA, ET. 2, AP. 5</t>
  </si>
  <si>
    <t>DOBRESCU LILIANA</t>
  </si>
  <si>
    <t>VINCA FARM SRL</t>
  </si>
  <si>
    <t>STR.POSTEI  NR.589</t>
  </si>
  <si>
    <t>TAMAS (BITOIU) MIHAELA</t>
  </si>
  <si>
    <t>VITAL SERV</t>
  </si>
  <si>
    <t>VITAL GRUP ONLINE SRL</t>
  </si>
  <si>
    <t>STR DRUMUL SARII , NR.14,BL.V63, SC.1, ET.64</t>
  </si>
  <si>
    <t>PREDA CORALIA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</si>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</sst>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charset val="238"/>
    </font>
    <font>
      <sz val="8"/>
      <name val="Arial"/>
    </font>
    <font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  <charset val="238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0" fontId="0" fillId="2" borderId="0" xfId="0" applyFill="1"/>
    <xf numFmtId="0" fontId="1" fillId="2" borderId="1" xfId="0" applyFont="1" applyFill="1" applyBorder="1"/>
    <xf numFmtId="3" fontId="2" fillId="2" borderId="1" xfId="0" applyNumberFormat="1" applyFont="1" applyFill="1" applyBorder="1"/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4" fontId="2" fillId="2" borderId="3" xfId="0" applyNumberFormat="1" applyFont="1" applyFill="1" applyBorder="1"/>
    <xf numFmtId="4" fontId="1" fillId="2" borderId="3" xfId="0" applyNumberFormat="1" applyFont="1" applyFill="1" applyBorder="1"/>
    <xf numFmtId="3" fontId="1" fillId="2" borderId="1" xfId="0" applyNumberFormat="1" applyFont="1" applyFill="1" applyBorder="1"/>
    <xf numFmtId="0" fontId="5" fillId="2" borderId="1" xfId="0" applyFont="1" applyFill="1" applyBorder="1"/>
    <xf numFmtId="0" fontId="1" fillId="2" borderId="4" xfId="0" applyFont="1" applyFill="1" applyBorder="1"/>
    <xf numFmtId="0" fontId="4" fillId="2" borderId="4" xfId="0" applyFont="1" applyFill="1" applyBorder="1"/>
    <xf numFmtId="4" fontId="6" fillId="2" borderId="0" xfId="0" applyNumberFormat="1" applyFont="1" applyFill="1"/>
    <xf numFmtId="3" fontId="3" fillId="2" borderId="0" xfId="0" applyNumberFormat="1" applyFont="1" applyFill="1" applyBorder="1"/>
    <xf numFmtId="4" fontId="3" fillId="2" borderId="0" xfId="0" applyNumberFormat="1" applyFont="1" applyFill="1" applyBorder="1"/>
    <xf numFmtId="4" fontId="2" fillId="2" borderId="0" xfId="0" applyNumberFormat="1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/>
    <xf numFmtId="4" fontId="8" fillId="2" borderId="0" xfId="0" applyNumberFormat="1" applyFont="1" applyFill="1" applyBorder="1"/>
    <xf numFmtId="4" fontId="2" fillId="2" borderId="0" xfId="0" applyNumberFormat="1" applyFont="1" applyFill="1"/>
    <xf numFmtId="4" fontId="3" fillId="2" borderId="0" xfId="0" applyNumberFormat="1" applyFont="1" applyFill="1"/>
    <xf numFmtId="4" fontId="0" fillId="2" borderId="0" xfId="0" applyNumberFormat="1" applyFill="1" applyBorder="1"/>
    <xf numFmtId="0" fontId="6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4" fontId="9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/>
    <xf numFmtId="0" fontId="4" fillId="2" borderId="0" xfId="0" applyFont="1" applyFill="1"/>
    <xf numFmtId="4" fontId="4" fillId="2" borderId="0" xfId="0" applyNumberFormat="1" applyFont="1" applyFill="1"/>
    <xf numFmtId="4" fontId="2" fillId="2" borderId="0" xfId="0" applyNumberFormat="1" applyFont="1" applyFill="1" applyBorder="1" applyAlignment="1">
      <alignment horizontal="right"/>
    </xf>
    <xf numFmtId="4" fontId="6" fillId="2" borderId="5" xfId="0" applyNumberFormat="1" applyFont="1" applyFill="1" applyBorder="1"/>
    <xf numFmtId="3" fontId="3" fillId="2" borderId="5" xfId="0" applyNumberFormat="1" applyFont="1" applyFill="1" applyBorder="1"/>
    <xf numFmtId="4" fontId="3" fillId="2" borderId="5" xfId="0" applyNumberFormat="1" applyFont="1" applyFill="1" applyBorder="1"/>
    <xf numFmtId="4" fontId="2" fillId="2" borderId="5" xfId="0" applyNumberFormat="1" applyFont="1" applyFill="1" applyBorder="1"/>
    <xf numFmtId="4" fontId="2" fillId="2" borderId="6" xfId="0" applyNumberFormat="1" applyFont="1" applyFill="1" applyBorder="1"/>
    <xf numFmtId="4" fontId="1" fillId="2" borderId="6" xfId="0" applyNumberFormat="1" applyFont="1" applyFill="1" applyBorder="1"/>
    <xf numFmtId="4" fontId="1" fillId="2" borderId="5" xfId="0" applyNumberFormat="1" applyFont="1" applyFill="1" applyBorder="1"/>
    <xf numFmtId="4" fontId="10" fillId="2" borderId="1" xfId="0" applyNumberFormat="1" applyFont="1" applyFill="1" applyBorder="1"/>
    <xf numFmtId="3" fontId="11" fillId="2" borderId="1" xfId="0" applyNumberFormat="1" applyFont="1" applyFill="1" applyBorder="1"/>
    <xf numFmtId="4" fontId="11" fillId="2" borderId="1" xfId="0" applyNumberFormat="1" applyFont="1" applyFill="1" applyBorder="1"/>
    <xf numFmtId="4" fontId="12" fillId="2" borderId="1" xfId="0" applyNumberFormat="1" applyFont="1" applyFill="1" applyBorder="1"/>
    <xf numFmtId="4" fontId="13" fillId="2" borderId="1" xfId="0" applyNumberFormat="1" applyFont="1" applyFill="1" applyBorder="1"/>
    <xf numFmtId="0" fontId="1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02"/>
  <sheetViews>
    <sheetView tabSelected="1" topLeftCell="A79" workbookViewId="0">
      <selection activeCell="G91" sqref="G91"/>
    </sheetView>
  </sheetViews>
  <sheetFormatPr defaultRowHeight="15" x14ac:dyDescent="0.25"/>
  <cols>
    <col min="1" max="1" width="34.85546875" style="8" bestFit="1" customWidth="1"/>
    <col min="2" max="2" width="8.85546875" style="8" bestFit="1" customWidth="1"/>
    <col min="3" max="3" width="6.140625" style="8" bestFit="1" customWidth="1"/>
    <col min="4" max="4" width="6.42578125" style="8" bestFit="1" customWidth="1"/>
    <col min="5" max="7" width="8.85546875" style="8" bestFit="1" customWidth="1"/>
    <col min="8" max="8" width="6" style="8" bestFit="1" customWidth="1"/>
    <col min="9" max="11" width="8.85546875" style="8" bestFit="1" customWidth="1"/>
    <col min="12" max="12" width="11.28515625" style="8" bestFit="1" customWidth="1"/>
    <col min="13" max="15" width="9.85546875" style="8" bestFit="1" customWidth="1"/>
    <col min="16" max="16" width="11.28515625" style="8" bestFit="1" customWidth="1"/>
    <col min="17" max="19" width="9.85546875" style="8" bestFit="1" customWidth="1"/>
    <col min="20" max="20" width="11.28515625" style="8" bestFit="1" customWidth="1"/>
    <col min="21" max="21" width="12.28515625" style="8" bestFit="1" customWidth="1"/>
    <col min="22" max="22" width="11.28515625" style="8" bestFit="1" customWidth="1"/>
    <col min="23" max="25" width="9.85546875" style="8" bestFit="1" customWidth="1"/>
    <col min="26" max="26" width="11.28515625" style="8" bestFit="1" customWidth="1"/>
    <col min="27" max="27" width="9.85546875" style="8" bestFit="1" customWidth="1"/>
    <col min="28" max="29" width="6.5703125" style="8" bestFit="1" customWidth="1"/>
    <col min="30" max="30" width="9.85546875" style="8" bestFit="1" customWidth="1"/>
    <col min="31" max="31" width="12.28515625" style="8" bestFit="1" customWidth="1"/>
    <col min="32" max="32" width="11.28515625" style="8" bestFit="1" customWidth="1"/>
    <col min="33" max="37" width="9.85546875" style="8" bestFit="1" customWidth="1"/>
    <col min="38" max="38" width="6.42578125" style="8" bestFit="1" customWidth="1"/>
    <col min="39" max="39" width="6.85546875" style="8" bestFit="1" customWidth="1"/>
    <col min="40" max="40" width="9.85546875" style="8" bestFit="1" customWidth="1"/>
    <col min="41" max="44" width="11.28515625" style="8" bestFit="1" customWidth="1"/>
    <col min="45" max="45" width="9.85546875" style="8" bestFit="1" customWidth="1"/>
    <col min="46" max="46" width="11.28515625" style="8" bestFit="1" customWidth="1"/>
    <col min="47" max="47" width="9.85546875" style="8" bestFit="1" customWidth="1"/>
    <col min="48" max="49" width="7.42578125" style="8" bestFit="1" customWidth="1"/>
    <col min="50" max="50" width="9.85546875" style="8" bestFit="1" customWidth="1"/>
    <col min="51" max="51" width="11.28515625" style="8" bestFit="1" customWidth="1"/>
    <col min="52" max="52" width="12.28515625" style="8" bestFit="1" customWidth="1"/>
    <col min="53" max="53" width="9.85546875" style="8" bestFit="1" customWidth="1"/>
    <col min="54" max="54" width="8.85546875" style="8" bestFit="1" customWidth="1"/>
    <col min="55" max="55" width="9.85546875" style="8" bestFit="1" customWidth="1"/>
    <col min="56" max="56" width="8.85546875" style="8" bestFit="1" customWidth="1"/>
    <col min="57" max="57" width="9.85546875" style="8" bestFit="1" customWidth="1"/>
    <col min="58" max="60" width="8.85546875" style="8" bestFit="1" customWidth="1"/>
    <col min="61" max="62" width="9.85546875" style="8" bestFit="1" customWidth="1"/>
    <col min="63" max="65" width="8.85546875" style="8" bestFit="1" customWidth="1"/>
    <col min="66" max="66" width="7.85546875" style="8" bestFit="1" customWidth="1"/>
    <col min="67" max="69" width="8.85546875" style="8" bestFit="1" customWidth="1"/>
    <col min="70" max="70" width="9.85546875" style="8" bestFit="1" customWidth="1"/>
    <col min="71" max="71" width="8.85546875" style="8" bestFit="1" customWidth="1"/>
    <col min="72" max="73" width="9.85546875" style="8" bestFit="1" customWidth="1"/>
    <col min="74" max="81" width="8.85546875" style="8" bestFit="1" customWidth="1"/>
    <col min="82" max="82" width="9.85546875" style="8" bestFit="1" customWidth="1"/>
    <col min="83" max="83" width="9.140625" style="8"/>
    <col min="84" max="86" width="7.85546875" style="8" bestFit="1" customWidth="1"/>
    <col min="87" max="87" width="8.85546875" style="8" bestFit="1" customWidth="1"/>
    <col min="88" max="90" width="7.85546875" style="8" bestFit="1" customWidth="1"/>
    <col min="91" max="92" width="8.85546875" style="8" bestFit="1" customWidth="1"/>
    <col min="93" max="93" width="8.7109375" style="8" bestFit="1" customWidth="1"/>
    <col min="94" max="94" width="8.85546875" style="8" bestFit="1" customWidth="1"/>
    <col min="95" max="95" width="8.140625" style="8" bestFit="1" customWidth="1"/>
    <col min="96" max="99" width="8.85546875" style="8" bestFit="1" customWidth="1"/>
    <col min="100" max="101" width="8.140625" style="8" bestFit="1" customWidth="1"/>
    <col min="102" max="103" width="8.85546875" style="8" bestFit="1" customWidth="1"/>
    <col min="104" max="104" width="9.85546875" style="8" bestFit="1" customWidth="1"/>
    <col min="105" max="105" width="11.28515625" style="8" bestFit="1" customWidth="1"/>
    <col min="106" max="113" width="9.85546875" style="8" bestFit="1" customWidth="1"/>
    <col min="114" max="114" width="11.28515625" style="8" bestFit="1" customWidth="1"/>
    <col min="115" max="116" width="8.85546875" style="8" bestFit="1" customWidth="1"/>
    <col min="117" max="117" width="7.85546875" style="8" bestFit="1" customWidth="1"/>
    <col min="118" max="118" width="11.7109375" style="8" bestFit="1" customWidth="1"/>
    <col min="119" max="121" width="8.85546875" style="8" bestFit="1" customWidth="1"/>
    <col min="122" max="122" width="7.85546875" style="8" bestFit="1" customWidth="1"/>
    <col min="123" max="123" width="8.85546875" style="8" bestFit="1" customWidth="1"/>
    <col min="124" max="124" width="9.85546875" style="8" bestFit="1" customWidth="1"/>
    <col min="125" max="125" width="11.28515625" style="8" bestFit="1" customWidth="1"/>
    <col min="126" max="126" width="12.28515625" style="8" bestFit="1" customWidth="1"/>
    <col min="127" max="127" width="12.85546875" style="8" bestFit="1" customWidth="1"/>
    <col min="128" max="128" width="34.85546875" style="8" bestFit="1" customWidth="1"/>
    <col min="129" max="129" width="27.5703125" style="8" bestFit="1" customWidth="1"/>
    <col min="130" max="130" width="52.42578125" style="8" bestFit="1" customWidth="1"/>
    <col min="131" max="131" width="10.28515625" style="8" bestFit="1" customWidth="1"/>
    <col min="132" max="132" width="28" style="8" bestFit="1" customWidth="1"/>
    <col min="133" max="133" width="7.85546875" style="8" bestFit="1" customWidth="1"/>
    <col min="134" max="16384" width="9.140625" style="8"/>
  </cols>
  <sheetData>
    <row r="1" spans="1:133" ht="48.7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25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5" t="s">
        <v>81</v>
      </c>
      <c r="CF1" s="5" t="s">
        <v>82</v>
      </c>
      <c r="CG1" s="5" t="s">
        <v>83</v>
      </c>
      <c r="CH1" s="5" t="s">
        <v>84</v>
      </c>
      <c r="CI1" s="5" t="s">
        <v>85</v>
      </c>
      <c r="CJ1" s="5" t="s">
        <v>86</v>
      </c>
      <c r="CK1" s="5" t="s">
        <v>87</v>
      </c>
      <c r="CL1" s="5" t="s">
        <v>88</v>
      </c>
      <c r="CM1" s="5" t="s">
        <v>89</v>
      </c>
      <c r="CN1" s="5" t="s">
        <v>90</v>
      </c>
      <c r="CO1" s="5" t="s">
        <v>91</v>
      </c>
      <c r="CP1" s="5" t="s">
        <v>92</v>
      </c>
      <c r="CQ1" s="5" t="s">
        <v>93</v>
      </c>
      <c r="CR1" s="5" t="s">
        <v>94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5" t="s">
        <v>100</v>
      </c>
      <c r="CY1" s="5" t="s">
        <v>101</v>
      </c>
      <c r="CZ1" s="5" t="s">
        <v>102</v>
      </c>
      <c r="DA1" s="6" t="s">
        <v>103</v>
      </c>
      <c r="DB1" s="6" t="s">
        <v>104</v>
      </c>
      <c r="DC1" s="6" t="s">
        <v>105</v>
      </c>
      <c r="DD1" s="6" t="s">
        <v>106</v>
      </c>
      <c r="DE1" s="6" t="s">
        <v>107</v>
      </c>
      <c r="DF1" s="6" t="s">
        <v>108</v>
      </c>
      <c r="DG1" s="6" t="s">
        <v>109</v>
      </c>
      <c r="DH1" s="6" t="s">
        <v>110</v>
      </c>
      <c r="DI1" s="6" t="s">
        <v>111</v>
      </c>
      <c r="DJ1" s="6" t="s">
        <v>112</v>
      </c>
      <c r="DK1" s="6" t="s">
        <v>113</v>
      </c>
      <c r="DL1" s="6" t="s">
        <v>114</v>
      </c>
      <c r="DM1" s="6" t="s">
        <v>115</v>
      </c>
      <c r="DN1" s="6" t="s">
        <v>116</v>
      </c>
      <c r="DO1" s="7" t="s">
        <v>117</v>
      </c>
      <c r="DP1" s="7" t="s">
        <v>118</v>
      </c>
      <c r="DQ1" s="6" t="s">
        <v>119</v>
      </c>
      <c r="DR1" s="6" t="s">
        <v>120</v>
      </c>
      <c r="DS1" s="6" t="s">
        <v>121</v>
      </c>
      <c r="DT1" s="6" t="s">
        <v>122</v>
      </c>
      <c r="DU1" s="6" t="s">
        <v>123</v>
      </c>
      <c r="DV1" s="6" t="s">
        <v>124</v>
      </c>
      <c r="DW1" s="1" t="s">
        <v>125</v>
      </c>
      <c r="DX1" s="1" t="s">
        <v>0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</row>
    <row r="2" spans="1:133" x14ac:dyDescent="0.25">
      <c r="A2" s="9" t="s">
        <v>131</v>
      </c>
      <c r="B2" s="10">
        <v>5</v>
      </c>
      <c r="C2" s="10">
        <v>6</v>
      </c>
      <c r="D2" s="10">
        <v>6</v>
      </c>
      <c r="E2" s="10">
        <v>6</v>
      </c>
      <c r="F2" s="10">
        <v>6</v>
      </c>
      <c r="G2" s="10">
        <v>6</v>
      </c>
      <c r="H2" s="10">
        <v>6</v>
      </c>
      <c r="I2" s="10">
        <v>6</v>
      </c>
      <c r="J2" s="10">
        <v>6</v>
      </c>
      <c r="K2" s="10">
        <v>6</v>
      </c>
      <c r="L2" s="11">
        <v>172859.26</v>
      </c>
      <c r="M2" s="12">
        <v>18874.939999999999</v>
      </c>
      <c r="N2" s="12">
        <v>70440.820000000007</v>
      </c>
      <c r="O2" s="12">
        <v>58240.88</v>
      </c>
      <c r="P2" s="11">
        <f>M2+N2+O2</f>
        <v>147556.64000000001</v>
      </c>
      <c r="Q2" s="12">
        <f>ROUND(3913.2*K2,2)</f>
        <v>23479.200000000001</v>
      </c>
      <c r="R2" s="12">
        <f>ROUND(2757.84*J2,2)</f>
        <v>16547.04</v>
      </c>
      <c r="S2" s="12">
        <f>ROUND(2859.99*J2,2)</f>
        <v>17159.939999999999</v>
      </c>
      <c r="T2" s="11">
        <f>Q2+R2+S2</f>
        <v>57186.180000000008</v>
      </c>
      <c r="U2" s="11">
        <f>L2+P2+T2</f>
        <v>377602.08</v>
      </c>
      <c r="V2" s="13">
        <v>403277.09</v>
      </c>
      <c r="W2" s="14">
        <v>89031.85</v>
      </c>
      <c r="X2" s="14">
        <v>83001.25</v>
      </c>
      <c r="Y2" s="12">
        <v>85091.46</v>
      </c>
      <c r="Z2" s="13">
        <f>W2+X2+Y2</f>
        <v>257124.56</v>
      </c>
      <c r="AA2" s="12">
        <f>ROUND(4347.83*K2,2)</f>
        <v>26086.98</v>
      </c>
      <c r="AB2" s="14">
        <v>0</v>
      </c>
      <c r="AC2" s="14">
        <v>0</v>
      </c>
      <c r="AD2" s="13">
        <f>AA2+AB2+AC2</f>
        <v>26086.98</v>
      </c>
      <c r="AE2" s="13">
        <f>V2+Z2+AD2</f>
        <v>686488.63</v>
      </c>
      <c r="AF2" s="13">
        <v>164161.29999999999</v>
      </c>
      <c r="AG2" s="14">
        <v>30147</v>
      </c>
      <c r="AH2" s="14">
        <v>29562.79</v>
      </c>
      <c r="AI2" s="12">
        <v>26128.720000000001</v>
      </c>
      <c r="AJ2" s="13">
        <f>AG2+AH2+AI2</f>
        <v>85838.510000000009</v>
      </c>
      <c r="AK2" s="12">
        <f>ROUND(1552.8*K2,2)</f>
        <v>9316.7999999999993</v>
      </c>
      <c r="AL2" s="14">
        <v>0</v>
      </c>
      <c r="AM2" s="14">
        <v>0</v>
      </c>
      <c r="AN2" s="13">
        <f>AK2+AL2+AM2</f>
        <v>9316.7999999999993</v>
      </c>
      <c r="AO2" s="13">
        <f>AF2+AJ2+AN2</f>
        <v>259316.61</v>
      </c>
      <c r="AP2" s="13">
        <v>884505.65</v>
      </c>
      <c r="AQ2" s="14">
        <v>179722.13</v>
      </c>
      <c r="AR2" s="14">
        <v>155091.35</v>
      </c>
      <c r="AS2" s="12">
        <v>173715.96</v>
      </c>
      <c r="AT2" s="13">
        <f>AQ2+AR2+AS2</f>
        <v>508529.43999999994</v>
      </c>
      <c r="AU2" s="12">
        <f>ROUND(1118.69*K2,2)</f>
        <v>6712.14</v>
      </c>
      <c r="AV2" s="14">
        <v>0</v>
      </c>
      <c r="AW2" s="14">
        <v>0</v>
      </c>
      <c r="AX2" s="13">
        <f>AU2+AV2+AW2</f>
        <v>6712.14</v>
      </c>
      <c r="AY2" s="13">
        <f>AP2+AT2+AX2</f>
        <v>1399747.2299999997</v>
      </c>
      <c r="AZ2" s="13">
        <f t="shared" ref="AZ2:AZ65" si="0">AE2+AO2+AY2</f>
        <v>2345552.4699999997</v>
      </c>
      <c r="BA2" s="13">
        <v>160664.70000000001</v>
      </c>
      <c r="BB2" s="14">
        <v>27487.47</v>
      </c>
      <c r="BC2" s="14">
        <v>19148.8</v>
      </c>
      <c r="BD2" s="14">
        <v>28380.95</v>
      </c>
      <c r="BE2" s="13">
        <f>BB2+BC2+BD2</f>
        <v>75017.22</v>
      </c>
      <c r="BF2" s="14">
        <f>ROUND(544.5*K2,2)</f>
        <v>3267</v>
      </c>
      <c r="BG2" s="14">
        <f>ROUND(209.53*I2,2)</f>
        <v>1257.18</v>
      </c>
      <c r="BH2" s="14">
        <f>ROUND(209.54*I2,2)</f>
        <v>1257.24</v>
      </c>
      <c r="BI2" s="13">
        <f>BF2+BG2+BH2</f>
        <v>5781.42</v>
      </c>
      <c r="BJ2" s="13">
        <f>BA2+BE2+BI2</f>
        <v>241463.34000000003</v>
      </c>
      <c r="BK2" s="13">
        <v>0</v>
      </c>
      <c r="BL2" s="14">
        <v>0</v>
      </c>
      <c r="BM2" s="14">
        <v>0</v>
      </c>
      <c r="BN2" s="14">
        <v>0</v>
      </c>
      <c r="BO2" s="13">
        <f>BL2+BM2+BN2</f>
        <v>0</v>
      </c>
      <c r="BP2" s="14">
        <f>ROUND(105.59*K2,2)</f>
        <v>633.54</v>
      </c>
      <c r="BQ2" s="14">
        <f>ROUND(66.74*K2,2)</f>
        <v>400.44</v>
      </c>
      <c r="BR2" s="14">
        <v>0</v>
      </c>
      <c r="BS2" s="13">
        <f>BP2+BQ2+BR2</f>
        <v>1033.98</v>
      </c>
      <c r="BT2" s="13">
        <f>BK2+BO2+BS2</f>
        <v>1033.98</v>
      </c>
      <c r="BU2" s="11">
        <v>15918.43</v>
      </c>
      <c r="BV2" s="14">
        <v>2660.82</v>
      </c>
      <c r="BW2" s="14">
        <v>2736.69</v>
      </c>
      <c r="BX2" s="14">
        <v>0</v>
      </c>
      <c r="BY2" s="11">
        <f>BV2+BW2+BX2</f>
        <v>5397.51</v>
      </c>
      <c r="BZ2" s="14">
        <f>ROUND(140.25*I2,2)</f>
        <v>841.5</v>
      </c>
      <c r="CA2" s="14">
        <f>ROUND(140.25*I2,2)</f>
        <v>841.5</v>
      </c>
      <c r="CB2" s="14">
        <f>ROUND(161.31*K2,2)</f>
        <v>967.86</v>
      </c>
      <c r="CC2" s="11">
        <f>BZ2+CA2+CB2</f>
        <v>2650.86</v>
      </c>
      <c r="CD2" s="11">
        <f>BU2+BY2+CC2</f>
        <v>23966.800000000003</v>
      </c>
      <c r="CE2" s="15">
        <v>4205.3900000000003</v>
      </c>
      <c r="CF2" s="16">
        <v>841.08</v>
      </c>
      <c r="CG2" s="16">
        <v>420.54</v>
      </c>
      <c r="CH2" s="16">
        <v>841.07</v>
      </c>
      <c r="CI2" s="15">
        <f>CF2+CG2+CH2</f>
        <v>2102.69</v>
      </c>
      <c r="CJ2" s="16">
        <f>ROUND(26.43*I2,2)</f>
        <v>158.58000000000001</v>
      </c>
      <c r="CK2" s="16">
        <f>ROUND(25.49*I2,2)</f>
        <v>152.94</v>
      </c>
      <c r="CL2" s="16">
        <f>ROUND(30.06*K2,2)</f>
        <v>180.36</v>
      </c>
      <c r="CM2" s="15">
        <f>CJ2+CK2+CL2</f>
        <v>491.88</v>
      </c>
      <c r="CN2" s="15">
        <f>CE2+CI2+CM2</f>
        <v>6799.96</v>
      </c>
      <c r="CO2" s="15">
        <v>0</v>
      </c>
      <c r="CP2" s="15">
        <v>21947.49</v>
      </c>
      <c r="CQ2" s="16">
        <v>0</v>
      </c>
      <c r="CR2" s="16">
        <v>21947.49</v>
      </c>
      <c r="CS2" s="16">
        <v>21947.49</v>
      </c>
      <c r="CT2" s="15">
        <f>CQ2+CR2+CS2</f>
        <v>43894.98</v>
      </c>
      <c r="CU2" s="16">
        <f>ROUND(159.12*K2,2)</f>
        <v>954.72</v>
      </c>
      <c r="CV2" s="16">
        <v>0</v>
      </c>
      <c r="CW2" s="16">
        <v>0</v>
      </c>
      <c r="CX2" s="15">
        <f>CU2+CV2+CW2</f>
        <v>954.72</v>
      </c>
      <c r="CY2" s="15">
        <f>CP2+CT2+CX2</f>
        <v>66797.19</v>
      </c>
      <c r="CZ2" s="15">
        <f t="shared" ref="CZ2:CZ65" si="1">BT2+CD2+CN2+CY2</f>
        <v>98597.930000000008</v>
      </c>
      <c r="DA2" s="16">
        <v>149340</v>
      </c>
      <c r="DB2" s="16">
        <v>29760</v>
      </c>
      <c r="DC2" s="16">
        <v>25440</v>
      </c>
      <c r="DD2" s="16">
        <v>28020</v>
      </c>
      <c r="DE2" s="16">
        <f>DB2+DC2+DD2</f>
        <v>83220</v>
      </c>
      <c r="DF2" s="16">
        <f>ROUND(1295.67*J2,2)</f>
        <v>7774.02</v>
      </c>
      <c r="DG2" s="16">
        <f>ROUND(1042.52*K2,2)</f>
        <v>6255.12</v>
      </c>
      <c r="DH2" s="16">
        <f>ROUND(935.3*J2,2)</f>
        <v>5611.8</v>
      </c>
      <c r="DI2" s="16">
        <f>DF2+DG2+DH2</f>
        <v>19640.939999999999</v>
      </c>
      <c r="DJ2" s="16">
        <f>DA2+DE2+DI2</f>
        <v>252200.94</v>
      </c>
      <c r="DK2" s="16">
        <v>17280</v>
      </c>
      <c r="DL2" s="16">
        <v>5280</v>
      </c>
      <c r="DM2" s="16">
        <v>1440</v>
      </c>
      <c r="DN2" s="16">
        <v>1920</v>
      </c>
      <c r="DO2" s="6">
        <f>DL2+DM2+DN2</f>
        <v>8640</v>
      </c>
      <c r="DP2" s="16">
        <f>ROUND(77.42*J2,2)</f>
        <v>464.52</v>
      </c>
      <c r="DQ2" s="16">
        <f>ROUND(77.42*J2,2)</f>
        <v>464.52</v>
      </c>
      <c r="DR2" s="16">
        <f>ROUND(52.89*K2,2)</f>
        <v>317.33999999999997</v>
      </c>
      <c r="DS2" s="14">
        <f>DP2+DQ2+DR2</f>
        <v>1246.3799999999999</v>
      </c>
      <c r="DT2" s="14">
        <f>DK2+DO2+DS2</f>
        <v>27166.38</v>
      </c>
      <c r="DU2" s="14">
        <f>DJ2+DT2</f>
        <v>279367.32</v>
      </c>
      <c r="DV2" s="14">
        <f>U2+AZ2+BJ2+CZ2+DU2</f>
        <v>3342583.1399999997</v>
      </c>
      <c r="DW2" s="9">
        <v>39</v>
      </c>
      <c r="DX2" s="9" t="s">
        <v>131</v>
      </c>
      <c r="DY2" s="9" t="s">
        <v>132</v>
      </c>
      <c r="DZ2" s="9" t="s">
        <v>133</v>
      </c>
      <c r="EA2" s="9" t="s">
        <v>134</v>
      </c>
      <c r="EB2" s="9" t="s">
        <v>135</v>
      </c>
      <c r="EC2" s="9">
        <v>16770812</v>
      </c>
    </row>
    <row r="3" spans="1:133" x14ac:dyDescent="0.25">
      <c r="A3" s="17" t="s">
        <v>136</v>
      </c>
      <c r="B3" s="10">
        <v>2</v>
      </c>
      <c r="C3" s="10">
        <v>2</v>
      </c>
      <c r="D3" s="10">
        <v>2</v>
      </c>
      <c r="E3" s="10">
        <v>2</v>
      </c>
      <c r="F3" s="10">
        <v>2</v>
      </c>
      <c r="G3" s="10">
        <v>2</v>
      </c>
      <c r="H3" s="10">
        <v>2</v>
      </c>
      <c r="I3" s="10">
        <v>2</v>
      </c>
      <c r="J3" s="10">
        <v>2</v>
      </c>
      <c r="K3" s="10">
        <v>2</v>
      </c>
      <c r="L3" s="11">
        <v>0</v>
      </c>
      <c r="M3" s="12">
        <v>0</v>
      </c>
      <c r="N3" s="12">
        <v>0</v>
      </c>
      <c r="O3" s="12">
        <v>0</v>
      </c>
      <c r="P3" s="11">
        <f t="shared" ref="P3:P66" si="2">M3+N3+O3</f>
        <v>0</v>
      </c>
      <c r="Q3" s="12">
        <f t="shared" ref="Q3:Q66" si="3">ROUND(3913.2*K3,2)</f>
        <v>7826.4</v>
      </c>
      <c r="R3" s="12">
        <f t="shared" ref="R3:R66" si="4">ROUND(2757.84*J3,2)</f>
        <v>5515.68</v>
      </c>
      <c r="S3" s="12">
        <f t="shared" ref="S3:S66" si="5">ROUND(2859.99*J3,2)</f>
        <v>5719.98</v>
      </c>
      <c r="T3" s="11">
        <f t="shared" ref="T3:T66" si="6">Q3+R3+S3</f>
        <v>19062.059999999998</v>
      </c>
      <c r="U3" s="11">
        <f t="shared" ref="U3:U66" si="7">L3+P3+T3</f>
        <v>19062.059999999998</v>
      </c>
      <c r="V3" s="13">
        <v>1187.8499999999999</v>
      </c>
      <c r="W3" s="14">
        <v>518.79999999999995</v>
      </c>
      <c r="X3" s="14">
        <v>227.13</v>
      </c>
      <c r="Y3" s="12">
        <v>55.89</v>
      </c>
      <c r="Z3" s="13">
        <f t="shared" ref="Z3:Z66" si="8">W3+X3+Y3</f>
        <v>801.81999999999994</v>
      </c>
      <c r="AA3" s="12">
        <f t="shared" ref="AA3:AA66" si="9">ROUND(4347.83*K3,2)</f>
        <v>8695.66</v>
      </c>
      <c r="AB3" s="14">
        <v>0</v>
      </c>
      <c r="AC3" s="14">
        <v>0</v>
      </c>
      <c r="AD3" s="13">
        <f t="shared" ref="AD3:AD66" si="10">AA3+AB3+AC3</f>
        <v>8695.66</v>
      </c>
      <c r="AE3" s="13">
        <f t="shared" ref="AE3:AE66" si="11">V3+Z3+AD3</f>
        <v>10685.33</v>
      </c>
      <c r="AF3" s="13">
        <v>0</v>
      </c>
      <c r="AG3" s="14">
        <v>0</v>
      </c>
      <c r="AH3" s="14">
        <v>0</v>
      </c>
      <c r="AI3" s="12">
        <v>0</v>
      </c>
      <c r="AJ3" s="13">
        <f t="shared" ref="AJ3:AJ66" si="12">AG3+AH3+AI3</f>
        <v>0</v>
      </c>
      <c r="AK3" s="12">
        <f t="shared" ref="AK3:AK66" si="13">ROUND(1552.8*K3,2)</f>
        <v>3105.6</v>
      </c>
      <c r="AL3" s="14">
        <v>0</v>
      </c>
      <c r="AM3" s="14">
        <v>0</v>
      </c>
      <c r="AN3" s="13">
        <f t="shared" ref="AN3:AN66" si="14">AK3+AL3+AM3</f>
        <v>3105.6</v>
      </c>
      <c r="AO3" s="13">
        <f t="shared" ref="AO3:AO66" si="15">AF3+AJ3+AN3</f>
        <v>3105.6</v>
      </c>
      <c r="AP3" s="13">
        <v>0</v>
      </c>
      <c r="AQ3" s="14">
        <v>0</v>
      </c>
      <c r="AR3" s="14">
        <v>0</v>
      </c>
      <c r="AS3" s="12">
        <v>0</v>
      </c>
      <c r="AT3" s="13">
        <f t="shared" ref="AT3:AT66" si="16">AQ3+AR3+AS3</f>
        <v>0</v>
      </c>
      <c r="AU3" s="12">
        <f t="shared" ref="AU3:AU66" si="17">ROUND(1118.69*K3,2)</f>
        <v>2237.38</v>
      </c>
      <c r="AV3" s="14">
        <v>0</v>
      </c>
      <c r="AW3" s="14">
        <v>0</v>
      </c>
      <c r="AX3" s="13">
        <f t="shared" ref="AX3:AX66" si="18">AU3+AV3+AW3</f>
        <v>2237.38</v>
      </c>
      <c r="AY3" s="13">
        <f t="shared" ref="AY3:AY66" si="19">AP3+AT3+AX3</f>
        <v>2237.38</v>
      </c>
      <c r="AZ3" s="13">
        <f t="shared" si="0"/>
        <v>16028.310000000001</v>
      </c>
      <c r="BA3" s="13">
        <v>0</v>
      </c>
      <c r="BB3" s="14">
        <v>0</v>
      </c>
      <c r="BC3" s="14">
        <v>0</v>
      </c>
      <c r="BD3" s="14">
        <v>0</v>
      </c>
      <c r="BE3" s="13">
        <f t="shared" ref="BE3:BE66" si="20">BB3+BC3+BD3</f>
        <v>0</v>
      </c>
      <c r="BF3" s="14">
        <f t="shared" ref="BF3:BF66" si="21">ROUND(544.5*K3,2)</f>
        <v>1089</v>
      </c>
      <c r="BG3" s="14">
        <f t="shared" ref="BG3:BG66" si="22">ROUND(209.53*I3,2)</f>
        <v>419.06</v>
      </c>
      <c r="BH3" s="14">
        <f t="shared" ref="BH3:BH66" si="23">ROUND(209.54*I3,2)</f>
        <v>419.08</v>
      </c>
      <c r="BI3" s="13">
        <f t="shared" ref="BI3:BI66" si="24">BF3+BG3+BH3</f>
        <v>1927.1399999999999</v>
      </c>
      <c r="BJ3" s="13">
        <f t="shared" ref="BJ3:BJ66" si="25">BA3+BE3+BI3</f>
        <v>1927.1399999999999</v>
      </c>
      <c r="BK3" s="13">
        <v>0</v>
      </c>
      <c r="BL3" s="14">
        <v>0</v>
      </c>
      <c r="BM3" s="14">
        <v>0</v>
      </c>
      <c r="BN3" s="14">
        <v>0</v>
      </c>
      <c r="BO3" s="13">
        <f t="shared" ref="BO3:BO66" si="26">BL3+BM3+BN3</f>
        <v>0</v>
      </c>
      <c r="BP3" s="14">
        <f t="shared" ref="BP3:BP66" si="27">ROUND(105.59*K3,2)</f>
        <v>211.18</v>
      </c>
      <c r="BQ3" s="14">
        <f t="shared" ref="BQ3:BQ66" si="28">ROUND(66.74*K3,2)</f>
        <v>133.47999999999999</v>
      </c>
      <c r="BR3" s="14">
        <v>0</v>
      </c>
      <c r="BS3" s="13">
        <f t="shared" ref="BS3:BS66" si="29">BP3+BQ3+BR3</f>
        <v>344.65999999999997</v>
      </c>
      <c r="BT3" s="13">
        <f t="shared" ref="BT3:BT66" si="30">BK3+BO3+BS3</f>
        <v>344.65999999999997</v>
      </c>
      <c r="BU3" s="11">
        <v>0</v>
      </c>
      <c r="BV3" s="14">
        <v>0</v>
      </c>
      <c r="BW3" s="14">
        <v>0</v>
      </c>
      <c r="BX3" s="14">
        <v>0</v>
      </c>
      <c r="BY3" s="11">
        <f t="shared" ref="BY3:BY66" si="31">BV3+BW3+BX3</f>
        <v>0</v>
      </c>
      <c r="BZ3" s="14">
        <f t="shared" ref="BZ3:BZ66" si="32">ROUND(140.25*I3,2)</f>
        <v>280.5</v>
      </c>
      <c r="CA3" s="14">
        <f t="shared" ref="CA3:CA66" si="33">ROUND(140.25*I3,2)</f>
        <v>280.5</v>
      </c>
      <c r="CB3" s="14">
        <f t="shared" ref="CB3:CB66" si="34">ROUND(161.31*K3,2)</f>
        <v>322.62</v>
      </c>
      <c r="CC3" s="11">
        <f t="shared" ref="CC3:CC66" si="35">BZ3+CA3+CB3</f>
        <v>883.62</v>
      </c>
      <c r="CD3" s="11">
        <f t="shared" ref="CD3:CD66" si="36">BU3+BY3+CC3</f>
        <v>883.62</v>
      </c>
      <c r="CE3" s="15">
        <v>0</v>
      </c>
      <c r="CF3" s="16">
        <v>0</v>
      </c>
      <c r="CG3" s="16">
        <v>0</v>
      </c>
      <c r="CH3" s="16">
        <v>0</v>
      </c>
      <c r="CI3" s="15">
        <f t="shared" ref="CI3:CI66" si="37">CF3+CG3+CH3</f>
        <v>0</v>
      </c>
      <c r="CJ3" s="16">
        <f t="shared" ref="CJ3:CJ66" si="38">ROUND(26.43*I3,2)</f>
        <v>52.86</v>
      </c>
      <c r="CK3" s="16">
        <f t="shared" ref="CK3:CK66" si="39">ROUND(25.49*I3,2)</f>
        <v>50.98</v>
      </c>
      <c r="CL3" s="16">
        <f t="shared" ref="CL3:CL66" si="40">ROUND(30.06*K3,2)</f>
        <v>60.12</v>
      </c>
      <c r="CM3" s="15">
        <f t="shared" ref="CM3:CM66" si="41">CJ3+CK3+CL3</f>
        <v>163.96</v>
      </c>
      <c r="CN3" s="15">
        <f t="shared" ref="CN3:CN66" si="42">CE3+CI3+CM3</f>
        <v>163.96</v>
      </c>
      <c r="CO3" s="15">
        <v>0</v>
      </c>
      <c r="CP3" s="15">
        <v>0</v>
      </c>
      <c r="CQ3" s="16">
        <v>0</v>
      </c>
      <c r="CR3" s="16">
        <v>0</v>
      </c>
      <c r="CS3" s="16">
        <v>0</v>
      </c>
      <c r="CT3" s="15">
        <f t="shared" ref="CT3:CT66" si="43">CQ3+CR3+CS3</f>
        <v>0</v>
      </c>
      <c r="CU3" s="16">
        <f t="shared" ref="CU3:CU66" si="44">ROUND(159.12*K3,2)</f>
        <v>318.24</v>
      </c>
      <c r="CV3" s="16">
        <v>0</v>
      </c>
      <c r="CW3" s="16">
        <v>0</v>
      </c>
      <c r="CX3" s="15">
        <f t="shared" ref="CX3:CX66" si="45">CU3+CV3+CW3</f>
        <v>318.24</v>
      </c>
      <c r="CY3" s="15">
        <f t="shared" ref="CY3:CY66" si="46">CP3+CT3+CX3</f>
        <v>318.24</v>
      </c>
      <c r="CZ3" s="15">
        <f t="shared" si="1"/>
        <v>1710.48</v>
      </c>
      <c r="DA3" s="16">
        <v>0</v>
      </c>
      <c r="DB3" s="16">
        <v>0</v>
      </c>
      <c r="DC3" s="16">
        <v>0</v>
      </c>
      <c r="DD3" s="16">
        <v>0</v>
      </c>
      <c r="DE3" s="16">
        <f t="shared" ref="DE3:DE66" si="47">DB3+DC3+DD3</f>
        <v>0</v>
      </c>
      <c r="DF3" s="16">
        <f t="shared" ref="DF3:DF66" si="48">ROUND(1295.67*J3,2)</f>
        <v>2591.34</v>
      </c>
      <c r="DG3" s="16">
        <f t="shared" ref="DG3:DG66" si="49">ROUND(1042.52*K3,2)</f>
        <v>2085.04</v>
      </c>
      <c r="DH3" s="16">
        <f t="shared" ref="DH3:DH66" si="50">ROUND(935.3*J3,2)</f>
        <v>1870.6</v>
      </c>
      <c r="DI3" s="16">
        <f t="shared" ref="DI3:DI66" si="51">DF3+DG3+DH3</f>
        <v>6546.98</v>
      </c>
      <c r="DJ3" s="16">
        <f t="shared" ref="DJ3:DJ66" si="52">DA3+DE3+DI3</f>
        <v>6546.98</v>
      </c>
      <c r="DK3" s="16">
        <v>0</v>
      </c>
      <c r="DL3" s="16">
        <v>0</v>
      </c>
      <c r="DM3" s="16">
        <v>0</v>
      </c>
      <c r="DN3" s="16">
        <v>0</v>
      </c>
      <c r="DO3" s="6">
        <f t="shared" ref="DO3:DO66" si="53">DL3+DM3+DN3</f>
        <v>0</v>
      </c>
      <c r="DP3" s="16">
        <f t="shared" ref="DP3:DP66" si="54">ROUND(77.42*J3,2)</f>
        <v>154.84</v>
      </c>
      <c r="DQ3" s="16">
        <f t="shared" ref="DQ3:DQ66" si="55">ROUND(77.42*J3,2)</f>
        <v>154.84</v>
      </c>
      <c r="DR3" s="16">
        <f t="shared" ref="DR3:DR66" si="56">ROUND(52.89*K3,2)</f>
        <v>105.78</v>
      </c>
      <c r="DS3" s="14">
        <f t="shared" ref="DS3:DS66" si="57">DP3+DQ3+DR3</f>
        <v>415.46000000000004</v>
      </c>
      <c r="DT3" s="14">
        <f t="shared" ref="DT3:DT66" si="58">DK3+DO3+DS3</f>
        <v>415.46000000000004</v>
      </c>
      <c r="DU3" s="14">
        <f t="shared" ref="DU3:DU66" si="59">DJ3+DT3</f>
        <v>6962.44</v>
      </c>
      <c r="DV3" s="14">
        <f>U3+AZ3+BJ3+CZ3+DU3</f>
        <v>45690.43</v>
      </c>
      <c r="DW3" s="9">
        <v>132</v>
      </c>
      <c r="DX3" s="9" t="s">
        <v>136</v>
      </c>
      <c r="DY3" s="9" t="s">
        <v>137</v>
      </c>
      <c r="DZ3" s="9" t="s">
        <v>138</v>
      </c>
      <c r="EA3" s="9" t="s">
        <v>139</v>
      </c>
      <c r="EB3" s="9" t="s">
        <v>140</v>
      </c>
      <c r="EC3" s="9">
        <v>30449037</v>
      </c>
    </row>
    <row r="4" spans="1:133" x14ac:dyDescent="0.25">
      <c r="A4" s="9" t="s">
        <v>141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1">
        <v>0</v>
      </c>
      <c r="M4" s="12">
        <v>0</v>
      </c>
      <c r="N4" s="12">
        <v>0</v>
      </c>
      <c r="O4" s="12">
        <v>0</v>
      </c>
      <c r="P4" s="11">
        <f t="shared" si="2"/>
        <v>0</v>
      </c>
      <c r="Q4" s="12">
        <f t="shared" si="3"/>
        <v>3913.2</v>
      </c>
      <c r="R4" s="12">
        <f t="shared" si="4"/>
        <v>2757.84</v>
      </c>
      <c r="S4" s="12">
        <f t="shared" si="5"/>
        <v>2859.99</v>
      </c>
      <c r="T4" s="11">
        <f t="shared" si="6"/>
        <v>9531.0299999999988</v>
      </c>
      <c r="U4" s="11">
        <f t="shared" si="7"/>
        <v>9531.0299999999988</v>
      </c>
      <c r="V4" s="13">
        <v>0</v>
      </c>
      <c r="W4" s="14">
        <v>0</v>
      </c>
      <c r="X4" s="14">
        <v>0</v>
      </c>
      <c r="Y4" s="12">
        <v>0</v>
      </c>
      <c r="Z4" s="13">
        <f t="shared" si="8"/>
        <v>0</v>
      </c>
      <c r="AA4" s="12">
        <f t="shared" si="9"/>
        <v>4347.83</v>
      </c>
      <c r="AB4" s="14">
        <v>0</v>
      </c>
      <c r="AC4" s="14">
        <v>0</v>
      </c>
      <c r="AD4" s="13">
        <f t="shared" si="10"/>
        <v>4347.83</v>
      </c>
      <c r="AE4" s="13">
        <f t="shared" si="11"/>
        <v>4347.83</v>
      </c>
      <c r="AF4" s="13">
        <v>0</v>
      </c>
      <c r="AG4" s="14">
        <v>0</v>
      </c>
      <c r="AH4" s="14">
        <v>0</v>
      </c>
      <c r="AI4" s="12">
        <v>0</v>
      </c>
      <c r="AJ4" s="13">
        <f t="shared" si="12"/>
        <v>0</v>
      </c>
      <c r="AK4" s="12">
        <f t="shared" si="13"/>
        <v>1552.8</v>
      </c>
      <c r="AL4" s="14">
        <v>0</v>
      </c>
      <c r="AM4" s="14">
        <v>0</v>
      </c>
      <c r="AN4" s="13">
        <f t="shared" si="14"/>
        <v>1552.8</v>
      </c>
      <c r="AO4" s="13">
        <f t="shared" si="15"/>
        <v>1552.8</v>
      </c>
      <c r="AP4" s="13">
        <v>0</v>
      </c>
      <c r="AQ4" s="14">
        <v>0</v>
      </c>
      <c r="AR4" s="14">
        <v>0</v>
      </c>
      <c r="AS4" s="12">
        <v>0</v>
      </c>
      <c r="AT4" s="13">
        <f t="shared" si="16"/>
        <v>0</v>
      </c>
      <c r="AU4" s="12">
        <f t="shared" si="17"/>
        <v>1118.69</v>
      </c>
      <c r="AV4" s="14">
        <v>0</v>
      </c>
      <c r="AW4" s="14">
        <v>0</v>
      </c>
      <c r="AX4" s="13">
        <f t="shared" si="18"/>
        <v>1118.69</v>
      </c>
      <c r="AY4" s="13">
        <f t="shared" si="19"/>
        <v>1118.69</v>
      </c>
      <c r="AZ4" s="13">
        <f t="shared" si="0"/>
        <v>7019.32</v>
      </c>
      <c r="BA4" s="13">
        <v>0</v>
      </c>
      <c r="BB4" s="14">
        <v>0</v>
      </c>
      <c r="BC4" s="14">
        <v>0</v>
      </c>
      <c r="BD4" s="14">
        <v>0</v>
      </c>
      <c r="BE4" s="13">
        <f t="shared" si="20"/>
        <v>0</v>
      </c>
      <c r="BF4" s="14">
        <f t="shared" si="21"/>
        <v>544.5</v>
      </c>
      <c r="BG4" s="14">
        <f t="shared" si="22"/>
        <v>209.53</v>
      </c>
      <c r="BH4" s="14">
        <f t="shared" si="23"/>
        <v>209.54</v>
      </c>
      <c r="BI4" s="13">
        <f t="shared" si="24"/>
        <v>963.56999999999994</v>
      </c>
      <c r="BJ4" s="13">
        <f t="shared" si="25"/>
        <v>963.56999999999994</v>
      </c>
      <c r="BK4" s="13">
        <v>0</v>
      </c>
      <c r="BL4" s="14">
        <v>0</v>
      </c>
      <c r="BM4" s="14">
        <v>0</v>
      </c>
      <c r="BN4" s="14">
        <v>0</v>
      </c>
      <c r="BO4" s="13">
        <f t="shared" si="26"/>
        <v>0</v>
      </c>
      <c r="BP4" s="14">
        <f t="shared" si="27"/>
        <v>105.59</v>
      </c>
      <c r="BQ4" s="14">
        <f t="shared" si="28"/>
        <v>66.739999999999995</v>
      </c>
      <c r="BR4" s="14">
        <v>0</v>
      </c>
      <c r="BS4" s="13">
        <f t="shared" si="29"/>
        <v>172.32999999999998</v>
      </c>
      <c r="BT4" s="13">
        <f t="shared" si="30"/>
        <v>172.32999999999998</v>
      </c>
      <c r="BU4" s="11">
        <v>0</v>
      </c>
      <c r="BV4" s="14">
        <v>0</v>
      </c>
      <c r="BW4" s="14">
        <v>0</v>
      </c>
      <c r="BX4" s="14">
        <v>0</v>
      </c>
      <c r="BY4" s="11">
        <f t="shared" si="31"/>
        <v>0</v>
      </c>
      <c r="BZ4" s="14">
        <f t="shared" si="32"/>
        <v>140.25</v>
      </c>
      <c r="CA4" s="14">
        <f t="shared" si="33"/>
        <v>140.25</v>
      </c>
      <c r="CB4" s="14">
        <f t="shared" si="34"/>
        <v>161.31</v>
      </c>
      <c r="CC4" s="11">
        <f t="shared" si="35"/>
        <v>441.81</v>
      </c>
      <c r="CD4" s="11">
        <f t="shared" si="36"/>
        <v>441.81</v>
      </c>
      <c r="CE4" s="15">
        <v>0</v>
      </c>
      <c r="CF4" s="16">
        <v>0</v>
      </c>
      <c r="CG4" s="16">
        <v>0</v>
      </c>
      <c r="CH4" s="16">
        <v>0</v>
      </c>
      <c r="CI4" s="15">
        <f t="shared" si="37"/>
        <v>0</v>
      </c>
      <c r="CJ4" s="16">
        <f t="shared" si="38"/>
        <v>26.43</v>
      </c>
      <c r="CK4" s="16">
        <f t="shared" si="39"/>
        <v>25.49</v>
      </c>
      <c r="CL4" s="16">
        <f t="shared" si="40"/>
        <v>30.06</v>
      </c>
      <c r="CM4" s="15">
        <f t="shared" si="41"/>
        <v>81.98</v>
      </c>
      <c r="CN4" s="15">
        <f t="shared" si="42"/>
        <v>81.98</v>
      </c>
      <c r="CO4" s="15">
        <v>0</v>
      </c>
      <c r="CP4" s="15">
        <v>0</v>
      </c>
      <c r="CQ4" s="16">
        <v>0</v>
      </c>
      <c r="CR4" s="16">
        <v>0</v>
      </c>
      <c r="CS4" s="16">
        <v>0</v>
      </c>
      <c r="CT4" s="15">
        <f t="shared" si="43"/>
        <v>0</v>
      </c>
      <c r="CU4" s="16">
        <f t="shared" si="44"/>
        <v>159.12</v>
      </c>
      <c r="CV4" s="16">
        <v>0</v>
      </c>
      <c r="CW4" s="16">
        <v>0</v>
      </c>
      <c r="CX4" s="15">
        <f t="shared" si="45"/>
        <v>159.12</v>
      </c>
      <c r="CY4" s="15">
        <f t="shared" si="46"/>
        <v>159.12</v>
      </c>
      <c r="CZ4" s="15">
        <f t="shared" si="1"/>
        <v>855.24</v>
      </c>
      <c r="DA4" s="16">
        <v>0</v>
      </c>
      <c r="DB4" s="16">
        <v>0</v>
      </c>
      <c r="DC4" s="16">
        <v>0</v>
      </c>
      <c r="DD4" s="16">
        <v>0</v>
      </c>
      <c r="DE4" s="16">
        <f t="shared" si="47"/>
        <v>0</v>
      </c>
      <c r="DF4" s="16">
        <f t="shared" si="48"/>
        <v>1295.67</v>
      </c>
      <c r="DG4" s="16">
        <f t="shared" si="49"/>
        <v>1042.52</v>
      </c>
      <c r="DH4" s="16">
        <f t="shared" si="50"/>
        <v>935.3</v>
      </c>
      <c r="DI4" s="16">
        <f t="shared" si="51"/>
        <v>3273.49</v>
      </c>
      <c r="DJ4" s="16">
        <f t="shared" si="52"/>
        <v>3273.49</v>
      </c>
      <c r="DK4" s="16">
        <v>0</v>
      </c>
      <c r="DL4" s="16">
        <v>0</v>
      </c>
      <c r="DM4" s="16">
        <v>0</v>
      </c>
      <c r="DN4" s="16">
        <v>0</v>
      </c>
      <c r="DO4" s="6">
        <f t="shared" si="53"/>
        <v>0</v>
      </c>
      <c r="DP4" s="16">
        <f t="shared" si="54"/>
        <v>77.42</v>
      </c>
      <c r="DQ4" s="16">
        <f t="shared" si="55"/>
        <v>77.42</v>
      </c>
      <c r="DR4" s="16">
        <f t="shared" si="56"/>
        <v>52.89</v>
      </c>
      <c r="DS4" s="14">
        <f t="shared" si="57"/>
        <v>207.73000000000002</v>
      </c>
      <c r="DT4" s="14">
        <f t="shared" si="58"/>
        <v>207.73000000000002</v>
      </c>
      <c r="DU4" s="14">
        <f t="shared" si="59"/>
        <v>3481.22</v>
      </c>
      <c r="DV4" s="14">
        <f>U4+AZ4+BJ4+CZ4+DU4</f>
        <v>21850.38</v>
      </c>
      <c r="DW4" s="9">
        <v>128</v>
      </c>
      <c r="DX4" s="9" t="s">
        <v>141</v>
      </c>
      <c r="DY4" s="9" t="s">
        <v>142</v>
      </c>
      <c r="DZ4" s="9" t="s">
        <v>143</v>
      </c>
      <c r="EA4" s="9" t="s">
        <v>134</v>
      </c>
      <c r="EB4" s="9" t="s">
        <v>144</v>
      </c>
      <c r="EC4" s="9">
        <v>16668899</v>
      </c>
    </row>
    <row r="5" spans="1:133" x14ac:dyDescent="0.25">
      <c r="A5" s="9" t="s">
        <v>145</v>
      </c>
      <c r="B5" s="10">
        <v>1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1">
        <v>0</v>
      </c>
      <c r="M5" s="12">
        <v>0</v>
      </c>
      <c r="N5" s="12">
        <v>0</v>
      </c>
      <c r="O5" s="12">
        <v>0</v>
      </c>
      <c r="P5" s="11">
        <f t="shared" si="2"/>
        <v>0</v>
      </c>
      <c r="Q5" s="12">
        <f t="shared" si="3"/>
        <v>3913.2</v>
      </c>
      <c r="R5" s="12">
        <f t="shared" si="4"/>
        <v>2757.84</v>
      </c>
      <c r="S5" s="12">
        <f t="shared" si="5"/>
        <v>2859.99</v>
      </c>
      <c r="T5" s="11">
        <f t="shared" si="6"/>
        <v>9531.0299999999988</v>
      </c>
      <c r="U5" s="11">
        <f t="shared" si="7"/>
        <v>9531.0299999999988</v>
      </c>
      <c r="V5" s="13">
        <v>4921.82</v>
      </c>
      <c r="W5" s="14">
        <v>842.3</v>
      </c>
      <c r="X5" s="14">
        <v>544.08000000000004</v>
      </c>
      <c r="Y5" s="12">
        <v>1212.24</v>
      </c>
      <c r="Z5" s="13">
        <f t="shared" si="8"/>
        <v>2598.62</v>
      </c>
      <c r="AA5" s="12">
        <f t="shared" si="9"/>
        <v>4347.83</v>
      </c>
      <c r="AB5" s="14">
        <v>0</v>
      </c>
      <c r="AC5" s="14">
        <v>0</v>
      </c>
      <c r="AD5" s="13">
        <f t="shared" si="10"/>
        <v>4347.83</v>
      </c>
      <c r="AE5" s="13">
        <f t="shared" si="11"/>
        <v>11868.27</v>
      </c>
      <c r="AF5" s="13">
        <v>0</v>
      </c>
      <c r="AG5" s="14">
        <v>0</v>
      </c>
      <c r="AH5" s="14">
        <v>0</v>
      </c>
      <c r="AI5" s="12">
        <v>0</v>
      </c>
      <c r="AJ5" s="13">
        <f t="shared" si="12"/>
        <v>0</v>
      </c>
      <c r="AK5" s="12">
        <f t="shared" si="13"/>
        <v>1552.8</v>
      </c>
      <c r="AL5" s="14">
        <v>0</v>
      </c>
      <c r="AM5" s="14">
        <v>0</v>
      </c>
      <c r="AN5" s="13">
        <f t="shared" si="14"/>
        <v>1552.8</v>
      </c>
      <c r="AO5" s="13">
        <f t="shared" si="15"/>
        <v>1552.8</v>
      </c>
      <c r="AP5" s="13">
        <v>0</v>
      </c>
      <c r="AQ5" s="14">
        <v>0</v>
      </c>
      <c r="AR5" s="14">
        <v>0</v>
      </c>
      <c r="AS5" s="12">
        <v>0</v>
      </c>
      <c r="AT5" s="13">
        <f t="shared" si="16"/>
        <v>0</v>
      </c>
      <c r="AU5" s="12">
        <f t="shared" si="17"/>
        <v>1118.69</v>
      </c>
      <c r="AV5" s="14">
        <v>0</v>
      </c>
      <c r="AW5" s="14">
        <v>0</v>
      </c>
      <c r="AX5" s="13">
        <f t="shared" si="18"/>
        <v>1118.69</v>
      </c>
      <c r="AY5" s="13">
        <f t="shared" si="19"/>
        <v>1118.69</v>
      </c>
      <c r="AZ5" s="13">
        <f t="shared" si="0"/>
        <v>14539.76</v>
      </c>
      <c r="BA5" s="13">
        <v>0</v>
      </c>
      <c r="BB5" s="14">
        <v>0</v>
      </c>
      <c r="BC5" s="14">
        <v>0</v>
      </c>
      <c r="BD5" s="14">
        <v>0</v>
      </c>
      <c r="BE5" s="13">
        <f t="shared" si="20"/>
        <v>0</v>
      </c>
      <c r="BF5" s="14">
        <f t="shared" si="21"/>
        <v>544.5</v>
      </c>
      <c r="BG5" s="14">
        <f t="shared" si="22"/>
        <v>209.53</v>
      </c>
      <c r="BH5" s="14">
        <f t="shared" si="23"/>
        <v>209.54</v>
      </c>
      <c r="BI5" s="13">
        <f t="shared" si="24"/>
        <v>963.56999999999994</v>
      </c>
      <c r="BJ5" s="13">
        <f t="shared" si="25"/>
        <v>963.56999999999994</v>
      </c>
      <c r="BK5" s="13">
        <v>0</v>
      </c>
      <c r="BL5" s="14">
        <v>0</v>
      </c>
      <c r="BM5" s="14">
        <v>0</v>
      </c>
      <c r="BN5" s="14">
        <v>0</v>
      </c>
      <c r="BO5" s="13">
        <f t="shared" si="26"/>
        <v>0</v>
      </c>
      <c r="BP5" s="14">
        <f t="shared" si="27"/>
        <v>105.59</v>
      </c>
      <c r="BQ5" s="14">
        <f t="shared" si="28"/>
        <v>66.739999999999995</v>
      </c>
      <c r="BR5" s="14">
        <v>0</v>
      </c>
      <c r="BS5" s="13">
        <f t="shared" si="29"/>
        <v>172.32999999999998</v>
      </c>
      <c r="BT5" s="13">
        <f t="shared" si="30"/>
        <v>172.32999999999998</v>
      </c>
      <c r="BU5" s="11">
        <v>0</v>
      </c>
      <c r="BV5" s="14">
        <v>0</v>
      </c>
      <c r="BW5" s="14">
        <v>0</v>
      </c>
      <c r="BX5" s="14">
        <v>0</v>
      </c>
      <c r="BY5" s="11">
        <f t="shared" si="31"/>
        <v>0</v>
      </c>
      <c r="BZ5" s="14">
        <f t="shared" si="32"/>
        <v>140.25</v>
      </c>
      <c r="CA5" s="14">
        <f t="shared" si="33"/>
        <v>140.25</v>
      </c>
      <c r="CB5" s="14">
        <f t="shared" si="34"/>
        <v>161.31</v>
      </c>
      <c r="CC5" s="11">
        <f t="shared" si="35"/>
        <v>441.81</v>
      </c>
      <c r="CD5" s="11">
        <f t="shared" si="36"/>
        <v>441.81</v>
      </c>
      <c r="CE5" s="15">
        <v>0</v>
      </c>
      <c r="CF5" s="16">
        <v>0</v>
      </c>
      <c r="CG5" s="16">
        <v>0</v>
      </c>
      <c r="CH5" s="16">
        <v>0</v>
      </c>
      <c r="CI5" s="15">
        <f t="shared" si="37"/>
        <v>0</v>
      </c>
      <c r="CJ5" s="16">
        <f t="shared" si="38"/>
        <v>26.43</v>
      </c>
      <c r="CK5" s="16">
        <f t="shared" si="39"/>
        <v>25.49</v>
      </c>
      <c r="CL5" s="16">
        <f t="shared" si="40"/>
        <v>30.06</v>
      </c>
      <c r="CM5" s="15">
        <f t="shared" si="41"/>
        <v>81.98</v>
      </c>
      <c r="CN5" s="15">
        <f t="shared" si="42"/>
        <v>81.98</v>
      </c>
      <c r="CO5" s="15">
        <v>0</v>
      </c>
      <c r="CP5" s="15">
        <v>0</v>
      </c>
      <c r="CQ5" s="16">
        <v>0</v>
      </c>
      <c r="CR5" s="16">
        <v>0</v>
      </c>
      <c r="CS5" s="16">
        <v>0</v>
      </c>
      <c r="CT5" s="15">
        <f t="shared" si="43"/>
        <v>0</v>
      </c>
      <c r="CU5" s="16">
        <f t="shared" si="44"/>
        <v>159.12</v>
      </c>
      <c r="CV5" s="16">
        <v>0</v>
      </c>
      <c r="CW5" s="16">
        <v>0</v>
      </c>
      <c r="CX5" s="15">
        <f t="shared" si="45"/>
        <v>159.12</v>
      </c>
      <c r="CY5" s="15">
        <f t="shared" si="46"/>
        <v>159.12</v>
      </c>
      <c r="CZ5" s="15">
        <f t="shared" si="1"/>
        <v>855.24</v>
      </c>
      <c r="DA5" s="16">
        <v>0</v>
      </c>
      <c r="DB5" s="16">
        <v>0</v>
      </c>
      <c r="DC5" s="16">
        <v>0</v>
      </c>
      <c r="DD5" s="16">
        <v>0</v>
      </c>
      <c r="DE5" s="16">
        <f t="shared" si="47"/>
        <v>0</v>
      </c>
      <c r="DF5" s="16">
        <f t="shared" si="48"/>
        <v>1295.67</v>
      </c>
      <c r="DG5" s="16">
        <f t="shared" si="49"/>
        <v>1042.52</v>
      </c>
      <c r="DH5" s="16">
        <f t="shared" si="50"/>
        <v>935.3</v>
      </c>
      <c r="DI5" s="16">
        <f t="shared" si="51"/>
        <v>3273.49</v>
      </c>
      <c r="DJ5" s="16">
        <f t="shared" si="52"/>
        <v>3273.49</v>
      </c>
      <c r="DK5" s="16">
        <v>0</v>
      </c>
      <c r="DL5" s="16">
        <v>0</v>
      </c>
      <c r="DM5" s="16">
        <v>0</v>
      </c>
      <c r="DN5" s="16">
        <v>0</v>
      </c>
      <c r="DO5" s="6">
        <f t="shared" si="53"/>
        <v>0</v>
      </c>
      <c r="DP5" s="16">
        <f t="shared" si="54"/>
        <v>77.42</v>
      </c>
      <c r="DQ5" s="16">
        <f t="shared" si="55"/>
        <v>77.42</v>
      </c>
      <c r="DR5" s="16">
        <f t="shared" si="56"/>
        <v>52.89</v>
      </c>
      <c r="DS5" s="14">
        <f t="shared" si="57"/>
        <v>207.73000000000002</v>
      </c>
      <c r="DT5" s="14">
        <f t="shared" si="58"/>
        <v>207.73000000000002</v>
      </c>
      <c r="DU5" s="14">
        <f t="shared" si="59"/>
        <v>3481.22</v>
      </c>
      <c r="DV5" s="14">
        <f t="shared" ref="DV5:DV68" si="60">U5+AZ5+BJ5+CZ5+DU5</f>
        <v>29370.820000000003</v>
      </c>
      <c r="DW5" s="9">
        <v>59</v>
      </c>
      <c r="DX5" s="9" t="s">
        <v>145</v>
      </c>
      <c r="DY5" s="9" t="s">
        <v>146</v>
      </c>
      <c r="DZ5" s="9" t="s">
        <v>147</v>
      </c>
      <c r="EA5" s="9" t="s">
        <v>134</v>
      </c>
      <c r="EB5" s="9" t="s">
        <v>148</v>
      </c>
      <c r="EC5" s="9">
        <v>12759048</v>
      </c>
    </row>
    <row r="6" spans="1:133" x14ac:dyDescent="0.25">
      <c r="A6" s="9" t="s">
        <v>149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1">
        <v>2250.19</v>
      </c>
      <c r="M6" s="12">
        <v>314.08999999999997</v>
      </c>
      <c r="N6" s="12">
        <v>314.08999999999997</v>
      </c>
      <c r="O6" s="12">
        <v>314.08999999999997</v>
      </c>
      <c r="P6" s="11">
        <f t="shared" si="2"/>
        <v>942.27</v>
      </c>
      <c r="Q6" s="12">
        <f t="shared" si="3"/>
        <v>3913.2</v>
      </c>
      <c r="R6" s="12">
        <f t="shared" si="4"/>
        <v>2757.84</v>
      </c>
      <c r="S6" s="12">
        <f t="shared" si="5"/>
        <v>2859.99</v>
      </c>
      <c r="T6" s="11">
        <f t="shared" si="6"/>
        <v>9531.0299999999988</v>
      </c>
      <c r="U6" s="11">
        <f t="shared" si="7"/>
        <v>12723.489999999998</v>
      </c>
      <c r="V6" s="13">
        <v>34882.949999999997</v>
      </c>
      <c r="W6" s="14">
        <v>7413.64</v>
      </c>
      <c r="X6" s="14">
        <v>8289.3700000000008</v>
      </c>
      <c r="Y6" s="12">
        <v>5072.7700000000004</v>
      </c>
      <c r="Z6" s="13">
        <f t="shared" si="8"/>
        <v>20775.780000000002</v>
      </c>
      <c r="AA6" s="12">
        <f t="shared" si="9"/>
        <v>4347.83</v>
      </c>
      <c r="AB6" s="14">
        <v>0</v>
      </c>
      <c r="AC6" s="14">
        <v>0</v>
      </c>
      <c r="AD6" s="13">
        <f t="shared" si="10"/>
        <v>4347.83</v>
      </c>
      <c r="AE6" s="13">
        <f t="shared" si="11"/>
        <v>60006.559999999998</v>
      </c>
      <c r="AF6" s="13">
        <v>4817.5200000000004</v>
      </c>
      <c r="AG6" s="14">
        <v>171.86</v>
      </c>
      <c r="AH6" s="14">
        <v>859.32</v>
      </c>
      <c r="AI6" s="12">
        <v>1598.39</v>
      </c>
      <c r="AJ6" s="13">
        <f t="shared" si="12"/>
        <v>2629.57</v>
      </c>
      <c r="AK6" s="12">
        <f t="shared" si="13"/>
        <v>1552.8</v>
      </c>
      <c r="AL6" s="14">
        <v>0</v>
      </c>
      <c r="AM6" s="14">
        <v>0</v>
      </c>
      <c r="AN6" s="13">
        <f t="shared" si="14"/>
        <v>1552.8</v>
      </c>
      <c r="AO6" s="13">
        <f t="shared" si="15"/>
        <v>8999.89</v>
      </c>
      <c r="AP6" s="13">
        <v>25397.52</v>
      </c>
      <c r="AQ6" s="14">
        <v>2329.58</v>
      </c>
      <c r="AR6" s="14">
        <v>4844.22</v>
      </c>
      <c r="AS6" s="12">
        <v>3248</v>
      </c>
      <c r="AT6" s="13">
        <f t="shared" si="16"/>
        <v>10421.799999999999</v>
      </c>
      <c r="AU6" s="12">
        <f t="shared" si="17"/>
        <v>1118.69</v>
      </c>
      <c r="AV6" s="14">
        <v>0</v>
      </c>
      <c r="AW6" s="14">
        <v>0</v>
      </c>
      <c r="AX6" s="13">
        <f t="shared" si="18"/>
        <v>1118.69</v>
      </c>
      <c r="AY6" s="13">
        <f t="shared" si="19"/>
        <v>36938.01</v>
      </c>
      <c r="AZ6" s="13">
        <f t="shared" si="0"/>
        <v>105944.45999999999</v>
      </c>
      <c r="BA6" s="13">
        <v>0</v>
      </c>
      <c r="BB6" s="14">
        <v>0</v>
      </c>
      <c r="BC6" s="14">
        <v>0</v>
      </c>
      <c r="BD6" s="14">
        <v>0</v>
      </c>
      <c r="BE6" s="13">
        <f t="shared" si="20"/>
        <v>0</v>
      </c>
      <c r="BF6" s="14">
        <f t="shared" si="21"/>
        <v>544.5</v>
      </c>
      <c r="BG6" s="14">
        <f t="shared" si="22"/>
        <v>209.53</v>
      </c>
      <c r="BH6" s="14">
        <f t="shared" si="23"/>
        <v>209.54</v>
      </c>
      <c r="BI6" s="13">
        <f t="shared" si="24"/>
        <v>963.56999999999994</v>
      </c>
      <c r="BJ6" s="13">
        <f t="shared" si="25"/>
        <v>963.56999999999994</v>
      </c>
      <c r="BK6" s="13">
        <v>0</v>
      </c>
      <c r="BL6" s="14">
        <v>0</v>
      </c>
      <c r="BM6" s="14">
        <v>0</v>
      </c>
      <c r="BN6" s="14">
        <v>0</v>
      </c>
      <c r="BO6" s="13">
        <f t="shared" si="26"/>
        <v>0</v>
      </c>
      <c r="BP6" s="14">
        <f t="shared" si="27"/>
        <v>105.59</v>
      </c>
      <c r="BQ6" s="14">
        <f t="shared" si="28"/>
        <v>66.739999999999995</v>
      </c>
      <c r="BR6" s="14">
        <v>0</v>
      </c>
      <c r="BS6" s="13">
        <f t="shared" si="29"/>
        <v>172.32999999999998</v>
      </c>
      <c r="BT6" s="13">
        <f t="shared" si="30"/>
        <v>172.32999999999998</v>
      </c>
      <c r="BU6" s="11">
        <v>0</v>
      </c>
      <c r="BV6" s="14">
        <v>0</v>
      </c>
      <c r="BW6" s="14">
        <v>0</v>
      </c>
      <c r="BX6" s="14">
        <v>0</v>
      </c>
      <c r="BY6" s="11">
        <f t="shared" si="31"/>
        <v>0</v>
      </c>
      <c r="BZ6" s="14">
        <f t="shared" si="32"/>
        <v>140.25</v>
      </c>
      <c r="CA6" s="14">
        <f t="shared" si="33"/>
        <v>140.25</v>
      </c>
      <c r="CB6" s="14">
        <f t="shared" si="34"/>
        <v>161.31</v>
      </c>
      <c r="CC6" s="11">
        <f t="shared" si="35"/>
        <v>441.81</v>
      </c>
      <c r="CD6" s="11">
        <f t="shared" si="36"/>
        <v>441.81</v>
      </c>
      <c r="CE6" s="15">
        <v>0</v>
      </c>
      <c r="CF6" s="16">
        <v>0</v>
      </c>
      <c r="CG6" s="16">
        <v>0</v>
      </c>
      <c r="CH6" s="16">
        <v>0</v>
      </c>
      <c r="CI6" s="15">
        <f t="shared" si="37"/>
        <v>0</v>
      </c>
      <c r="CJ6" s="16">
        <f t="shared" si="38"/>
        <v>26.43</v>
      </c>
      <c r="CK6" s="16">
        <f t="shared" si="39"/>
        <v>25.49</v>
      </c>
      <c r="CL6" s="16">
        <f t="shared" si="40"/>
        <v>30.06</v>
      </c>
      <c r="CM6" s="15">
        <f t="shared" si="41"/>
        <v>81.98</v>
      </c>
      <c r="CN6" s="15">
        <f t="shared" si="42"/>
        <v>81.98</v>
      </c>
      <c r="CO6" s="15">
        <v>0</v>
      </c>
      <c r="CP6" s="15">
        <v>0</v>
      </c>
      <c r="CQ6" s="16">
        <v>0</v>
      </c>
      <c r="CR6" s="16">
        <v>0</v>
      </c>
      <c r="CS6" s="16">
        <v>0</v>
      </c>
      <c r="CT6" s="15">
        <f t="shared" si="43"/>
        <v>0</v>
      </c>
      <c r="CU6" s="16">
        <f t="shared" si="44"/>
        <v>159.12</v>
      </c>
      <c r="CV6" s="16">
        <v>0</v>
      </c>
      <c r="CW6" s="16">
        <v>0</v>
      </c>
      <c r="CX6" s="15">
        <f t="shared" si="45"/>
        <v>159.12</v>
      </c>
      <c r="CY6" s="15">
        <f t="shared" si="46"/>
        <v>159.12</v>
      </c>
      <c r="CZ6" s="15">
        <f t="shared" si="1"/>
        <v>855.24</v>
      </c>
      <c r="DA6" s="16">
        <v>4560</v>
      </c>
      <c r="DB6" s="16">
        <v>240</v>
      </c>
      <c r="DC6" s="16">
        <v>720</v>
      </c>
      <c r="DD6" s="16">
        <v>720</v>
      </c>
      <c r="DE6" s="16">
        <f t="shared" si="47"/>
        <v>1680</v>
      </c>
      <c r="DF6" s="16">
        <f t="shared" si="48"/>
        <v>1295.67</v>
      </c>
      <c r="DG6" s="16">
        <f t="shared" si="49"/>
        <v>1042.52</v>
      </c>
      <c r="DH6" s="16">
        <f t="shared" si="50"/>
        <v>935.3</v>
      </c>
      <c r="DI6" s="16">
        <f t="shared" si="51"/>
        <v>3273.49</v>
      </c>
      <c r="DJ6" s="16">
        <f t="shared" si="52"/>
        <v>9513.49</v>
      </c>
      <c r="DK6" s="16">
        <v>0</v>
      </c>
      <c r="DL6" s="16">
        <v>0</v>
      </c>
      <c r="DM6" s="16">
        <v>0</v>
      </c>
      <c r="DN6" s="16">
        <v>0</v>
      </c>
      <c r="DO6" s="6">
        <f t="shared" si="53"/>
        <v>0</v>
      </c>
      <c r="DP6" s="16">
        <f t="shared" si="54"/>
        <v>77.42</v>
      </c>
      <c r="DQ6" s="16">
        <f t="shared" si="55"/>
        <v>77.42</v>
      </c>
      <c r="DR6" s="16">
        <f t="shared" si="56"/>
        <v>52.89</v>
      </c>
      <c r="DS6" s="14">
        <f t="shared" si="57"/>
        <v>207.73000000000002</v>
      </c>
      <c r="DT6" s="14">
        <f t="shared" si="58"/>
        <v>207.73000000000002</v>
      </c>
      <c r="DU6" s="14">
        <f t="shared" si="59"/>
        <v>9721.2199999999993</v>
      </c>
      <c r="DV6" s="14">
        <f t="shared" si="60"/>
        <v>130207.98</v>
      </c>
      <c r="DW6" s="9">
        <v>21</v>
      </c>
      <c r="DX6" s="9" t="s">
        <v>149</v>
      </c>
      <c r="DY6" s="9" t="s">
        <v>150</v>
      </c>
      <c r="DZ6" s="18" t="s">
        <v>151</v>
      </c>
      <c r="EA6" s="9" t="s">
        <v>134</v>
      </c>
      <c r="EB6" s="9" t="s">
        <v>152</v>
      </c>
      <c r="EC6" s="9">
        <v>935477</v>
      </c>
    </row>
    <row r="7" spans="1:133" x14ac:dyDescent="0.25">
      <c r="A7" s="9" t="s">
        <v>153</v>
      </c>
      <c r="B7" s="10">
        <v>2</v>
      </c>
      <c r="C7" s="10">
        <v>2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1">
        <v>0</v>
      </c>
      <c r="M7" s="12">
        <v>0</v>
      </c>
      <c r="N7" s="12">
        <v>0</v>
      </c>
      <c r="O7" s="12">
        <v>0</v>
      </c>
      <c r="P7" s="11">
        <f t="shared" si="2"/>
        <v>0</v>
      </c>
      <c r="Q7" s="12">
        <f t="shared" si="3"/>
        <v>7826.4</v>
      </c>
      <c r="R7" s="12">
        <f t="shared" si="4"/>
        <v>5515.68</v>
      </c>
      <c r="S7" s="12">
        <f t="shared" si="5"/>
        <v>5719.98</v>
      </c>
      <c r="T7" s="11">
        <f t="shared" si="6"/>
        <v>19062.059999999998</v>
      </c>
      <c r="U7" s="11">
        <f t="shared" si="7"/>
        <v>19062.059999999998</v>
      </c>
      <c r="V7" s="13">
        <v>5071.9399999999996</v>
      </c>
      <c r="W7" s="14">
        <v>1385.21</v>
      </c>
      <c r="X7" s="14">
        <v>777.59</v>
      </c>
      <c r="Y7" s="12">
        <v>1684.4</v>
      </c>
      <c r="Z7" s="13">
        <f t="shared" si="8"/>
        <v>3847.2000000000003</v>
      </c>
      <c r="AA7" s="12">
        <f t="shared" si="9"/>
        <v>8695.66</v>
      </c>
      <c r="AB7" s="14">
        <v>0</v>
      </c>
      <c r="AC7" s="14">
        <v>0</v>
      </c>
      <c r="AD7" s="13">
        <f t="shared" si="10"/>
        <v>8695.66</v>
      </c>
      <c r="AE7" s="13">
        <f t="shared" si="11"/>
        <v>17614.8</v>
      </c>
      <c r="AF7" s="13">
        <v>0</v>
      </c>
      <c r="AG7" s="14">
        <v>0</v>
      </c>
      <c r="AH7" s="14">
        <v>0</v>
      </c>
      <c r="AI7" s="12">
        <v>0</v>
      </c>
      <c r="AJ7" s="13">
        <f t="shared" si="12"/>
        <v>0</v>
      </c>
      <c r="AK7" s="12">
        <f t="shared" si="13"/>
        <v>3105.6</v>
      </c>
      <c r="AL7" s="14">
        <v>0</v>
      </c>
      <c r="AM7" s="14">
        <v>0</v>
      </c>
      <c r="AN7" s="13">
        <f t="shared" si="14"/>
        <v>3105.6</v>
      </c>
      <c r="AO7" s="13">
        <f t="shared" si="15"/>
        <v>3105.6</v>
      </c>
      <c r="AP7" s="13">
        <v>0</v>
      </c>
      <c r="AQ7" s="14">
        <v>0</v>
      </c>
      <c r="AR7" s="14">
        <v>0</v>
      </c>
      <c r="AS7" s="12">
        <v>0</v>
      </c>
      <c r="AT7" s="13">
        <f t="shared" si="16"/>
        <v>0</v>
      </c>
      <c r="AU7" s="12">
        <f t="shared" si="17"/>
        <v>2237.38</v>
      </c>
      <c r="AV7" s="14">
        <v>0</v>
      </c>
      <c r="AW7" s="14">
        <v>0</v>
      </c>
      <c r="AX7" s="13">
        <f t="shared" si="18"/>
        <v>2237.38</v>
      </c>
      <c r="AY7" s="13">
        <f t="shared" si="19"/>
        <v>2237.38</v>
      </c>
      <c r="AZ7" s="13">
        <f t="shared" si="0"/>
        <v>22957.78</v>
      </c>
      <c r="BA7" s="13">
        <v>0</v>
      </c>
      <c r="BB7" s="14">
        <v>0</v>
      </c>
      <c r="BC7" s="14">
        <v>0</v>
      </c>
      <c r="BD7" s="14">
        <v>0</v>
      </c>
      <c r="BE7" s="13">
        <f t="shared" si="20"/>
        <v>0</v>
      </c>
      <c r="BF7" s="14">
        <f t="shared" si="21"/>
        <v>1089</v>
      </c>
      <c r="BG7" s="14">
        <f t="shared" si="22"/>
        <v>419.06</v>
      </c>
      <c r="BH7" s="14">
        <f t="shared" si="23"/>
        <v>419.08</v>
      </c>
      <c r="BI7" s="13">
        <f t="shared" si="24"/>
        <v>1927.1399999999999</v>
      </c>
      <c r="BJ7" s="13">
        <f t="shared" si="25"/>
        <v>1927.1399999999999</v>
      </c>
      <c r="BK7" s="13">
        <v>0</v>
      </c>
      <c r="BL7" s="14">
        <v>0</v>
      </c>
      <c r="BM7" s="14">
        <v>0</v>
      </c>
      <c r="BN7" s="14">
        <v>0</v>
      </c>
      <c r="BO7" s="13">
        <f t="shared" si="26"/>
        <v>0</v>
      </c>
      <c r="BP7" s="14">
        <f t="shared" si="27"/>
        <v>211.18</v>
      </c>
      <c r="BQ7" s="14">
        <f t="shared" si="28"/>
        <v>133.47999999999999</v>
      </c>
      <c r="BR7" s="14">
        <v>0</v>
      </c>
      <c r="BS7" s="13">
        <f t="shared" si="29"/>
        <v>344.65999999999997</v>
      </c>
      <c r="BT7" s="13">
        <f t="shared" si="30"/>
        <v>344.65999999999997</v>
      </c>
      <c r="BU7" s="11">
        <v>0</v>
      </c>
      <c r="BV7" s="14">
        <v>0</v>
      </c>
      <c r="BW7" s="14">
        <v>0</v>
      </c>
      <c r="BX7" s="14">
        <v>0</v>
      </c>
      <c r="BY7" s="11">
        <f t="shared" si="31"/>
        <v>0</v>
      </c>
      <c r="BZ7" s="14">
        <f t="shared" si="32"/>
        <v>280.5</v>
      </c>
      <c r="CA7" s="14">
        <f t="shared" si="33"/>
        <v>280.5</v>
      </c>
      <c r="CB7" s="14">
        <f t="shared" si="34"/>
        <v>322.62</v>
      </c>
      <c r="CC7" s="11">
        <f t="shared" si="35"/>
        <v>883.62</v>
      </c>
      <c r="CD7" s="11">
        <f t="shared" si="36"/>
        <v>883.62</v>
      </c>
      <c r="CE7" s="15">
        <v>0</v>
      </c>
      <c r="CF7" s="16">
        <v>0</v>
      </c>
      <c r="CG7" s="16">
        <v>0</v>
      </c>
      <c r="CH7" s="16">
        <v>0</v>
      </c>
      <c r="CI7" s="15">
        <f t="shared" si="37"/>
        <v>0</v>
      </c>
      <c r="CJ7" s="16">
        <f t="shared" si="38"/>
        <v>52.86</v>
      </c>
      <c r="CK7" s="16">
        <f t="shared" si="39"/>
        <v>50.98</v>
      </c>
      <c r="CL7" s="16">
        <f t="shared" si="40"/>
        <v>60.12</v>
      </c>
      <c r="CM7" s="15">
        <f t="shared" si="41"/>
        <v>163.96</v>
      </c>
      <c r="CN7" s="15">
        <f t="shared" si="42"/>
        <v>163.96</v>
      </c>
      <c r="CO7" s="15">
        <v>0</v>
      </c>
      <c r="CP7" s="15">
        <v>0</v>
      </c>
      <c r="CQ7" s="16">
        <v>0</v>
      </c>
      <c r="CR7" s="16">
        <v>0</v>
      </c>
      <c r="CS7" s="16">
        <v>0</v>
      </c>
      <c r="CT7" s="15">
        <f t="shared" si="43"/>
        <v>0</v>
      </c>
      <c r="CU7" s="16">
        <f t="shared" si="44"/>
        <v>318.24</v>
      </c>
      <c r="CV7" s="16">
        <v>0</v>
      </c>
      <c r="CW7" s="16">
        <v>0</v>
      </c>
      <c r="CX7" s="15">
        <f t="shared" si="45"/>
        <v>318.24</v>
      </c>
      <c r="CY7" s="15">
        <f t="shared" si="46"/>
        <v>318.24</v>
      </c>
      <c r="CZ7" s="15">
        <f t="shared" si="1"/>
        <v>1710.48</v>
      </c>
      <c r="DA7" s="16">
        <v>0</v>
      </c>
      <c r="DB7" s="16">
        <v>0</v>
      </c>
      <c r="DC7" s="16">
        <v>0</v>
      </c>
      <c r="DD7" s="16">
        <v>0</v>
      </c>
      <c r="DE7" s="16">
        <f t="shared" si="47"/>
        <v>0</v>
      </c>
      <c r="DF7" s="16">
        <f t="shared" si="48"/>
        <v>2591.34</v>
      </c>
      <c r="DG7" s="16">
        <f t="shared" si="49"/>
        <v>2085.04</v>
      </c>
      <c r="DH7" s="16">
        <f t="shared" si="50"/>
        <v>1870.6</v>
      </c>
      <c r="DI7" s="16">
        <f t="shared" si="51"/>
        <v>6546.98</v>
      </c>
      <c r="DJ7" s="16">
        <f t="shared" si="52"/>
        <v>6546.98</v>
      </c>
      <c r="DK7" s="16">
        <v>0</v>
      </c>
      <c r="DL7" s="16">
        <v>0</v>
      </c>
      <c r="DM7" s="16">
        <v>0</v>
      </c>
      <c r="DN7" s="16">
        <v>0</v>
      </c>
      <c r="DO7" s="6">
        <f t="shared" si="53"/>
        <v>0</v>
      </c>
      <c r="DP7" s="16">
        <f t="shared" si="54"/>
        <v>154.84</v>
      </c>
      <c r="DQ7" s="16">
        <f t="shared" si="55"/>
        <v>154.84</v>
      </c>
      <c r="DR7" s="16">
        <f t="shared" si="56"/>
        <v>105.78</v>
      </c>
      <c r="DS7" s="14">
        <f t="shared" si="57"/>
        <v>415.46000000000004</v>
      </c>
      <c r="DT7" s="14">
        <f t="shared" si="58"/>
        <v>415.46000000000004</v>
      </c>
      <c r="DU7" s="14">
        <f t="shared" si="59"/>
        <v>6962.44</v>
      </c>
      <c r="DV7" s="14">
        <f t="shared" si="60"/>
        <v>52619.9</v>
      </c>
      <c r="DW7" s="9">
        <v>106</v>
      </c>
      <c r="DX7" s="9" t="s">
        <v>153</v>
      </c>
      <c r="DY7" s="9" t="s">
        <v>154</v>
      </c>
      <c r="DZ7" s="9" t="s">
        <v>155</v>
      </c>
      <c r="EA7" s="9" t="s">
        <v>134</v>
      </c>
      <c r="EB7" s="9" t="s">
        <v>156</v>
      </c>
      <c r="EC7" s="9">
        <v>26884008</v>
      </c>
    </row>
    <row r="8" spans="1:133" x14ac:dyDescent="0.25">
      <c r="A8" s="9" t="s">
        <v>157</v>
      </c>
      <c r="B8" s="10">
        <v>3</v>
      </c>
      <c r="C8" s="10">
        <v>3</v>
      </c>
      <c r="D8" s="10">
        <v>3</v>
      </c>
      <c r="E8" s="10">
        <v>3</v>
      </c>
      <c r="F8" s="10">
        <v>3</v>
      </c>
      <c r="G8" s="10">
        <v>3</v>
      </c>
      <c r="H8" s="10">
        <v>3</v>
      </c>
      <c r="I8" s="10">
        <v>3</v>
      </c>
      <c r="J8" s="10">
        <v>3</v>
      </c>
      <c r="K8" s="10">
        <v>3</v>
      </c>
      <c r="L8" s="11">
        <v>8461.69</v>
      </c>
      <c r="M8" s="12">
        <v>1263.6099999999999</v>
      </c>
      <c r="N8" s="12">
        <v>540.30999999999995</v>
      </c>
      <c r="O8" s="12">
        <v>695.22</v>
      </c>
      <c r="P8" s="11">
        <f t="shared" si="2"/>
        <v>2499.14</v>
      </c>
      <c r="Q8" s="12">
        <f t="shared" si="3"/>
        <v>11739.6</v>
      </c>
      <c r="R8" s="12">
        <f t="shared" si="4"/>
        <v>8273.52</v>
      </c>
      <c r="S8" s="12">
        <f t="shared" si="5"/>
        <v>8579.9699999999993</v>
      </c>
      <c r="T8" s="11">
        <f t="shared" si="6"/>
        <v>28593.090000000004</v>
      </c>
      <c r="U8" s="11">
        <f t="shared" si="7"/>
        <v>39553.920000000006</v>
      </c>
      <c r="V8" s="13">
        <v>52737.99</v>
      </c>
      <c r="W8" s="14">
        <v>9573.2800000000007</v>
      </c>
      <c r="X8" s="14">
        <v>5519.93</v>
      </c>
      <c r="Y8" s="12">
        <v>8609.82</v>
      </c>
      <c r="Z8" s="13">
        <f t="shared" si="8"/>
        <v>23703.03</v>
      </c>
      <c r="AA8" s="12">
        <f t="shared" si="9"/>
        <v>13043.49</v>
      </c>
      <c r="AB8" s="14">
        <v>0</v>
      </c>
      <c r="AC8" s="14">
        <v>0</v>
      </c>
      <c r="AD8" s="13">
        <f t="shared" si="10"/>
        <v>13043.49</v>
      </c>
      <c r="AE8" s="13">
        <f t="shared" si="11"/>
        <v>89484.51</v>
      </c>
      <c r="AF8" s="13">
        <v>6943.5</v>
      </c>
      <c r="AG8" s="14">
        <v>1214.3699999999999</v>
      </c>
      <c r="AH8" s="14">
        <v>1787.31</v>
      </c>
      <c r="AI8" s="12">
        <v>1177.3900000000001</v>
      </c>
      <c r="AJ8" s="13">
        <f t="shared" si="12"/>
        <v>4179.07</v>
      </c>
      <c r="AK8" s="12">
        <f t="shared" si="13"/>
        <v>4658.3999999999996</v>
      </c>
      <c r="AL8" s="14">
        <v>0</v>
      </c>
      <c r="AM8" s="14">
        <v>0</v>
      </c>
      <c r="AN8" s="13">
        <f t="shared" si="14"/>
        <v>4658.3999999999996</v>
      </c>
      <c r="AO8" s="13">
        <f t="shared" si="15"/>
        <v>15780.97</v>
      </c>
      <c r="AP8" s="13">
        <v>46660.72</v>
      </c>
      <c r="AQ8" s="14">
        <v>8766.17</v>
      </c>
      <c r="AR8" s="14">
        <v>7107</v>
      </c>
      <c r="AS8" s="12">
        <v>11976.59</v>
      </c>
      <c r="AT8" s="13">
        <f t="shared" si="16"/>
        <v>27849.760000000002</v>
      </c>
      <c r="AU8" s="12">
        <f t="shared" si="17"/>
        <v>3356.07</v>
      </c>
      <c r="AV8" s="14">
        <v>0</v>
      </c>
      <c r="AW8" s="14">
        <v>0</v>
      </c>
      <c r="AX8" s="13">
        <f t="shared" si="18"/>
        <v>3356.07</v>
      </c>
      <c r="AY8" s="13">
        <f t="shared" si="19"/>
        <v>77866.550000000017</v>
      </c>
      <c r="AZ8" s="13">
        <f t="shared" si="0"/>
        <v>183132.03000000003</v>
      </c>
      <c r="BA8" s="13">
        <v>12386.83</v>
      </c>
      <c r="BB8" s="14">
        <v>2439.2800000000002</v>
      </c>
      <c r="BC8" s="14">
        <v>0</v>
      </c>
      <c r="BD8" s="14">
        <v>1449.95</v>
      </c>
      <c r="BE8" s="13">
        <f t="shared" si="20"/>
        <v>3889.2300000000005</v>
      </c>
      <c r="BF8" s="14">
        <f t="shared" si="21"/>
        <v>1633.5</v>
      </c>
      <c r="BG8" s="14">
        <f t="shared" si="22"/>
        <v>628.59</v>
      </c>
      <c r="BH8" s="14">
        <f t="shared" si="23"/>
        <v>628.62</v>
      </c>
      <c r="BI8" s="13">
        <f t="shared" si="24"/>
        <v>2890.71</v>
      </c>
      <c r="BJ8" s="13">
        <f t="shared" si="25"/>
        <v>19166.77</v>
      </c>
      <c r="BK8" s="13">
        <v>13624.38</v>
      </c>
      <c r="BL8" s="14">
        <v>0</v>
      </c>
      <c r="BM8" s="14">
        <v>0</v>
      </c>
      <c r="BN8" s="14">
        <v>0</v>
      </c>
      <c r="BO8" s="13">
        <f t="shared" si="26"/>
        <v>0</v>
      </c>
      <c r="BP8" s="14">
        <f t="shared" si="27"/>
        <v>316.77</v>
      </c>
      <c r="BQ8" s="14">
        <f t="shared" si="28"/>
        <v>200.22</v>
      </c>
      <c r="BR8" s="14">
        <v>0</v>
      </c>
      <c r="BS8" s="13">
        <f t="shared" si="29"/>
        <v>516.99</v>
      </c>
      <c r="BT8" s="13">
        <f t="shared" si="30"/>
        <v>14141.369999999999</v>
      </c>
      <c r="BU8" s="11">
        <v>8199.5400000000009</v>
      </c>
      <c r="BV8" s="14">
        <v>0</v>
      </c>
      <c r="BW8" s="14">
        <v>0</v>
      </c>
      <c r="BX8" s="14">
        <v>2733.18</v>
      </c>
      <c r="BY8" s="11">
        <f t="shared" si="31"/>
        <v>2733.18</v>
      </c>
      <c r="BZ8" s="14">
        <f t="shared" si="32"/>
        <v>420.75</v>
      </c>
      <c r="CA8" s="14">
        <f t="shared" si="33"/>
        <v>420.75</v>
      </c>
      <c r="CB8" s="14">
        <f t="shared" si="34"/>
        <v>483.93</v>
      </c>
      <c r="CC8" s="11">
        <f t="shared" si="35"/>
        <v>1325.43</v>
      </c>
      <c r="CD8" s="11">
        <f t="shared" si="36"/>
        <v>12258.150000000001</v>
      </c>
      <c r="CE8" s="15">
        <v>0</v>
      </c>
      <c r="CF8" s="16">
        <v>0</v>
      </c>
      <c r="CG8" s="16">
        <v>0</v>
      </c>
      <c r="CH8" s="16">
        <v>0</v>
      </c>
      <c r="CI8" s="15">
        <f t="shared" si="37"/>
        <v>0</v>
      </c>
      <c r="CJ8" s="16">
        <f t="shared" si="38"/>
        <v>79.290000000000006</v>
      </c>
      <c r="CK8" s="16">
        <f t="shared" si="39"/>
        <v>76.47</v>
      </c>
      <c r="CL8" s="16">
        <f t="shared" si="40"/>
        <v>90.18</v>
      </c>
      <c r="CM8" s="15">
        <f t="shared" si="41"/>
        <v>245.94</v>
      </c>
      <c r="CN8" s="15">
        <f t="shared" si="42"/>
        <v>245.94</v>
      </c>
      <c r="CO8" s="15">
        <v>0</v>
      </c>
      <c r="CP8" s="15">
        <v>0</v>
      </c>
      <c r="CQ8" s="16">
        <v>0</v>
      </c>
      <c r="CR8" s="16">
        <v>0</v>
      </c>
      <c r="CS8" s="16">
        <v>0</v>
      </c>
      <c r="CT8" s="15">
        <f t="shared" si="43"/>
        <v>0</v>
      </c>
      <c r="CU8" s="16">
        <f t="shared" si="44"/>
        <v>477.36</v>
      </c>
      <c r="CV8" s="16">
        <v>0</v>
      </c>
      <c r="CW8" s="16">
        <v>0</v>
      </c>
      <c r="CX8" s="15">
        <f t="shared" si="45"/>
        <v>477.36</v>
      </c>
      <c r="CY8" s="15">
        <f t="shared" si="46"/>
        <v>477.36</v>
      </c>
      <c r="CZ8" s="15">
        <f t="shared" si="1"/>
        <v>27122.82</v>
      </c>
      <c r="DA8" s="16">
        <v>8319.6</v>
      </c>
      <c r="DB8" s="16">
        <v>1400</v>
      </c>
      <c r="DC8" s="16">
        <v>1200</v>
      </c>
      <c r="DD8" s="16">
        <v>1920</v>
      </c>
      <c r="DE8" s="16">
        <f t="shared" si="47"/>
        <v>4520</v>
      </c>
      <c r="DF8" s="16">
        <f t="shared" si="48"/>
        <v>3887.01</v>
      </c>
      <c r="DG8" s="16">
        <f t="shared" si="49"/>
        <v>3127.56</v>
      </c>
      <c r="DH8" s="16">
        <f t="shared" si="50"/>
        <v>2805.9</v>
      </c>
      <c r="DI8" s="16">
        <f t="shared" si="51"/>
        <v>9820.4699999999993</v>
      </c>
      <c r="DJ8" s="16">
        <f t="shared" si="52"/>
        <v>22660.07</v>
      </c>
      <c r="DK8" s="16">
        <v>0</v>
      </c>
      <c r="DL8" s="16">
        <v>0</v>
      </c>
      <c r="DM8" s="16">
        <v>0</v>
      </c>
      <c r="DN8" s="16">
        <v>0</v>
      </c>
      <c r="DO8" s="6">
        <f t="shared" si="53"/>
        <v>0</v>
      </c>
      <c r="DP8" s="16">
        <f t="shared" si="54"/>
        <v>232.26</v>
      </c>
      <c r="DQ8" s="16">
        <f t="shared" si="55"/>
        <v>232.26</v>
      </c>
      <c r="DR8" s="16">
        <f t="shared" si="56"/>
        <v>158.66999999999999</v>
      </c>
      <c r="DS8" s="14">
        <f t="shared" si="57"/>
        <v>623.18999999999994</v>
      </c>
      <c r="DT8" s="14">
        <f t="shared" si="58"/>
        <v>623.18999999999994</v>
      </c>
      <c r="DU8" s="14">
        <f t="shared" si="59"/>
        <v>23283.26</v>
      </c>
      <c r="DV8" s="14">
        <f t="shared" si="60"/>
        <v>292258.80000000005</v>
      </c>
      <c r="DW8" s="9">
        <v>26</v>
      </c>
      <c r="DX8" s="9" t="s">
        <v>157</v>
      </c>
      <c r="DY8" s="9" t="s">
        <v>132</v>
      </c>
      <c r="DZ8" s="9" t="s">
        <v>158</v>
      </c>
      <c r="EA8" s="9" t="s">
        <v>134</v>
      </c>
      <c r="EB8" s="9" t="s">
        <v>159</v>
      </c>
      <c r="EC8" s="9">
        <v>908642</v>
      </c>
    </row>
    <row r="9" spans="1:133" x14ac:dyDescent="0.25">
      <c r="A9" s="9" t="s">
        <v>160</v>
      </c>
      <c r="B9" s="10">
        <v>1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1">
        <v>11916.75</v>
      </c>
      <c r="M9" s="12">
        <v>0</v>
      </c>
      <c r="N9" s="12">
        <v>0</v>
      </c>
      <c r="O9" s="12">
        <v>1108.7</v>
      </c>
      <c r="P9" s="11">
        <f t="shared" si="2"/>
        <v>1108.7</v>
      </c>
      <c r="Q9" s="12">
        <f t="shared" si="3"/>
        <v>3913.2</v>
      </c>
      <c r="R9" s="12">
        <f t="shared" si="4"/>
        <v>2757.84</v>
      </c>
      <c r="S9" s="12">
        <f t="shared" si="5"/>
        <v>2859.99</v>
      </c>
      <c r="T9" s="11">
        <f t="shared" si="6"/>
        <v>9531.0299999999988</v>
      </c>
      <c r="U9" s="11">
        <f t="shared" si="7"/>
        <v>22556.48</v>
      </c>
      <c r="V9" s="13">
        <v>6614.48</v>
      </c>
      <c r="W9" s="14">
        <v>1432.57</v>
      </c>
      <c r="X9" s="14">
        <v>1780.04</v>
      </c>
      <c r="Y9" s="12">
        <v>1446.67</v>
      </c>
      <c r="Z9" s="13">
        <f t="shared" si="8"/>
        <v>4659.28</v>
      </c>
      <c r="AA9" s="12">
        <f t="shared" si="9"/>
        <v>4347.83</v>
      </c>
      <c r="AB9" s="14">
        <v>0</v>
      </c>
      <c r="AC9" s="14">
        <v>0</v>
      </c>
      <c r="AD9" s="13">
        <f t="shared" si="10"/>
        <v>4347.83</v>
      </c>
      <c r="AE9" s="13">
        <f t="shared" si="11"/>
        <v>15621.589999999998</v>
      </c>
      <c r="AF9" s="13">
        <v>0</v>
      </c>
      <c r="AG9" s="14">
        <v>0</v>
      </c>
      <c r="AH9" s="14">
        <v>0</v>
      </c>
      <c r="AI9" s="12">
        <v>0</v>
      </c>
      <c r="AJ9" s="13">
        <f t="shared" si="12"/>
        <v>0</v>
      </c>
      <c r="AK9" s="12">
        <f t="shared" si="13"/>
        <v>1552.8</v>
      </c>
      <c r="AL9" s="14">
        <v>0</v>
      </c>
      <c r="AM9" s="14">
        <v>0</v>
      </c>
      <c r="AN9" s="13">
        <f t="shared" si="14"/>
        <v>1552.8</v>
      </c>
      <c r="AO9" s="13">
        <f t="shared" si="15"/>
        <v>1552.8</v>
      </c>
      <c r="AP9" s="13">
        <v>0</v>
      </c>
      <c r="AQ9" s="14">
        <v>0</v>
      </c>
      <c r="AR9" s="14">
        <v>0</v>
      </c>
      <c r="AS9" s="12">
        <v>0</v>
      </c>
      <c r="AT9" s="13">
        <f t="shared" si="16"/>
        <v>0</v>
      </c>
      <c r="AU9" s="12">
        <f t="shared" si="17"/>
        <v>1118.69</v>
      </c>
      <c r="AV9" s="14">
        <v>0</v>
      </c>
      <c r="AW9" s="14">
        <v>0</v>
      </c>
      <c r="AX9" s="13">
        <f t="shared" si="18"/>
        <v>1118.69</v>
      </c>
      <c r="AY9" s="13">
        <f t="shared" si="19"/>
        <v>1118.69</v>
      </c>
      <c r="AZ9" s="13">
        <f t="shared" si="0"/>
        <v>18293.079999999998</v>
      </c>
      <c r="BA9" s="13">
        <v>0</v>
      </c>
      <c r="BB9" s="14">
        <v>0</v>
      </c>
      <c r="BC9" s="14">
        <v>0</v>
      </c>
      <c r="BD9" s="14">
        <v>0</v>
      </c>
      <c r="BE9" s="13">
        <f t="shared" si="20"/>
        <v>0</v>
      </c>
      <c r="BF9" s="14">
        <f t="shared" si="21"/>
        <v>544.5</v>
      </c>
      <c r="BG9" s="14">
        <f t="shared" si="22"/>
        <v>209.53</v>
      </c>
      <c r="BH9" s="14">
        <f t="shared" si="23"/>
        <v>209.54</v>
      </c>
      <c r="BI9" s="13">
        <f t="shared" si="24"/>
        <v>963.56999999999994</v>
      </c>
      <c r="BJ9" s="13">
        <f t="shared" si="25"/>
        <v>963.56999999999994</v>
      </c>
      <c r="BK9" s="13">
        <v>0</v>
      </c>
      <c r="BL9" s="14">
        <v>0</v>
      </c>
      <c r="BM9" s="14">
        <v>0</v>
      </c>
      <c r="BN9" s="14">
        <v>0</v>
      </c>
      <c r="BO9" s="13">
        <f t="shared" si="26"/>
        <v>0</v>
      </c>
      <c r="BP9" s="14">
        <f t="shared" si="27"/>
        <v>105.59</v>
      </c>
      <c r="BQ9" s="14">
        <f t="shared" si="28"/>
        <v>66.739999999999995</v>
      </c>
      <c r="BR9" s="14">
        <v>0</v>
      </c>
      <c r="BS9" s="13">
        <f t="shared" si="29"/>
        <v>172.32999999999998</v>
      </c>
      <c r="BT9" s="13">
        <f t="shared" si="30"/>
        <v>172.32999999999998</v>
      </c>
      <c r="BU9" s="11">
        <v>0</v>
      </c>
      <c r="BV9" s="14">
        <v>0</v>
      </c>
      <c r="BW9" s="14">
        <v>0</v>
      </c>
      <c r="BX9" s="14">
        <v>0</v>
      </c>
      <c r="BY9" s="11">
        <f t="shared" si="31"/>
        <v>0</v>
      </c>
      <c r="BZ9" s="14">
        <f t="shared" si="32"/>
        <v>140.25</v>
      </c>
      <c r="CA9" s="14">
        <f t="shared" si="33"/>
        <v>140.25</v>
      </c>
      <c r="CB9" s="14">
        <f t="shared" si="34"/>
        <v>161.31</v>
      </c>
      <c r="CC9" s="11">
        <f t="shared" si="35"/>
        <v>441.81</v>
      </c>
      <c r="CD9" s="11">
        <f t="shared" si="36"/>
        <v>441.81</v>
      </c>
      <c r="CE9" s="15">
        <v>0</v>
      </c>
      <c r="CF9" s="16">
        <v>0</v>
      </c>
      <c r="CG9" s="16">
        <v>0</v>
      </c>
      <c r="CH9" s="16">
        <v>0</v>
      </c>
      <c r="CI9" s="15">
        <f t="shared" si="37"/>
        <v>0</v>
      </c>
      <c r="CJ9" s="16">
        <f t="shared" si="38"/>
        <v>26.43</v>
      </c>
      <c r="CK9" s="16">
        <f t="shared" si="39"/>
        <v>25.49</v>
      </c>
      <c r="CL9" s="16">
        <f t="shared" si="40"/>
        <v>30.06</v>
      </c>
      <c r="CM9" s="15">
        <f t="shared" si="41"/>
        <v>81.98</v>
      </c>
      <c r="CN9" s="15">
        <f t="shared" si="42"/>
        <v>81.98</v>
      </c>
      <c r="CO9" s="15">
        <v>0</v>
      </c>
      <c r="CP9" s="15">
        <v>0</v>
      </c>
      <c r="CQ9" s="16">
        <v>0</v>
      </c>
      <c r="CR9" s="16">
        <v>0</v>
      </c>
      <c r="CS9" s="16">
        <v>0</v>
      </c>
      <c r="CT9" s="15">
        <f t="shared" si="43"/>
        <v>0</v>
      </c>
      <c r="CU9" s="16">
        <f t="shared" si="44"/>
        <v>159.12</v>
      </c>
      <c r="CV9" s="16">
        <v>0</v>
      </c>
      <c r="CW9" s="16">
        <v>0</v>
      </c>
      <c r="CX9" s="15">
        <f t="shared" si="45"/>
        <v>159.12</v>
      </c>
      <c r="CY9" s="15">
        <f t="shared" si="46"/>
        <v>159.12</v>
      </c>
      <c r="CZ9" s="15">
        <f t="shared" si="1"/>
        <v>855.24</v>
      </c>
      <c r="DA9" s="16">
        <v>0</v>
      </c>
      <c r="DB9" s="16">
        <v>0</v>
      </c>
      <c r="DC9" s="16">
        <v>0</v>
      </c>
      <c r="DD9" s="16">
        <v>0</v>
      </c>
      <c r="DE9" s="16">
        <f t="shared" si="47"/>
        <v>0</v>
      </c>
      <c r="DF9" s="16">
        <f t="shared" si="48"/>
        <v>1295.67</v>
      </c>
      <c r="DG9" s="16">
        <f t="shared" si="49"/>
        <v>1042.52</v>
      </c>
      <c r="DH9" s="16">
        <f t="shared" si="50"/>
        <v>935.3</v>
      </c>
      <c r="DI9" s="16">
        <f t="shared" si="51"/>
        <v>3273.49</v>
      </c>
      <c r="DJ9" s="16">
        <f t="shared" si="52"/>
        <v>3273.49</v>
      </c>
      <c r="DK9" s="16">
        <v>0</v>
      </c>
      <c r="DL9" s="16">
        <v>0</v>
      </c>
      <c r="DM9" s="16">
        <v>0</v>
      </c>
      <c r="DN9" s="16">
        <v>0</v>
      </c>
      <c r="DO9" s="6">
        <f t="shared" si="53"/>
        <v>0</v>
      </c>
      <c r="DP9" s="16">
        <f t="shared" si="54"/>
        <v>77.42</v>
      </c>
      <c r="DQ9" s="16">
        <f t="shared" si="55"/>
        <v>77.42</v>
      </c>
      <c r="DR9" s="16">
        <f t="shared" si="56"/>
        <v>52.89</v>
      </c>
      <c r="DS9" s="14">
        <f t="shared" si="57"/>
        <v>207.73000000000002</v>
      </c>
      <c r="DT9" s="14">
        <f t="shared" si="58"/>
        <v>207.73000000000002</v>
      </c>
      <c r="DU9" s="14">
        <f t="shared" si="59"/>
        <v>3481.22</v>
      </c>
      <c r="DV9" s="14">
        <f t="shared" si="60"/>
        <v>46149.59</v>
      </c>
      <c r="DW9" s="9">
        <v>17</v>
      </c>
      <c r="DX9" s="9" t="s">
        <v>160</v>
      </c>
      <c r="DY9" s="9" t="s">
        <v>132</v>
      </c>
      <c r="DZ9" s="9" t="s">
        <v>161</v>
      </c>
      <c r="EA9" s="9" t="s">
        <v>134</v>
      </c>
      <c r="EB9" s="9" t="s">
        <v>162</v>
      </c>
      <c r="EC9" s="9">
        <v>4863624</v>
      </c>
    </row>
    <row r="10" spans="1:133" x14ac:dyDescent="0.25">
      <c r="A10" s="9" t="s">
        <v>163</v>
      </c>
      <c r="B10" s="10">
        <v>1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1">
        <v>0</v>
      </c>
      <c r="M10" s="12">
        <v>0</v>
      </c>
      <c r="N10" s="12">
        <v>0</v>
      </c>
      <c r="O10" s="12">
        <v>0</v>
      </c>
      <c r="P10" s="11">
        <f t="shared" si="2"/>
        <v>0</v>
      </c>
      <c r="Q10" s="12">
        <f t="shared" si="3"/>
        <v>3913.2</v>
      </c>
      <c r="R10" s="12">
        <f t="shared" si="4"/>
        <v>2757.84</v>
      </c>
      <c r="S10" s="12">
        <f t="shared" si="5"/>
        <v>2859.99</v>
      </c>
      <c r="T10" s="11">
        <f t="shared" si="6"/>
        <v>9531.0299999999988</v>
      </c>
      <c r="U10" s="11">
        <f t="shared" si="7"/>
        <v>9531.0299999999988</v>
      </c>
      <c r="V10" s="13">
        <v>0</v>
      </c>
      <c r="W10" s="14">
        <v>0</v>
      </c>
      <c r="X10" s="14">
        <v>0</v>
      </c>
      <c r="Y10" s="12">
        <v>0</v>
      </c>
      <c r="Z10" s="13">
        <f t="shared" si="8"/>
        <v>0</v>
      </c>
      <c r="AA10" s="12">
        <f t="shared" si="9"/>
        <v>4347.83</v>
      </c>
      <c r="AB10" s="14">
        <v>0</v>
      </c>
      <c r="AC10" s="14">
        <v>0</v>
      </c>
      <c r="AD10" s="13">
        <f t="shared" si="10"/>
        <v>4347.83</v>
      </c>
      <c r="AE10" s="13">
        <f t="shared" si="11"/>
        <v>4347.83</v>
      </c>
      <c r="AF10" s="13">
        <v>0</v>
      </c>
      <c r="AG10" s="14">
        <v>0</v>
      </c>
      <c r="AH10" s="14">
        <v>0</v>
      </c>
      <c r="AI10" s="12">
        <v>0</v>
      </c>
      <c r="AJ10" s="13">
        <f t="shared" si="12"/>
        <v>0</v>
      </c>
      <c r="AK10" s="12">
        <f t="shared" si="13"/>
        <v>1552.8</v>
      </c>
      <c r="AL10" s="14">
        <v>0</v>
      </c>
      <c r="AM10" s="14">
        <v>0</v>
      </c>
      <c r="AN10" s="13">
        <f t="shared" si="14"/>
        <v>1552.8</v>
      </c>
      <c r="AO10" s="13">
        <f t="shared" si="15"/>
        <v>1552.8</v>
      </c>
      <c r="AP10" s="13">
        <v>0</v>
      </c>
      <c r="AQ10" s="14">
        <v>0</v>
      </c>
      <c r="AR10" s="14">
        <v>0</v>
      </c>
      <c r="AS10" s="12">
        <v>0</v>
      </c>
      <c r="AT10" s="13">
        <f t="shared" si="16"/>
        <v>0</v>
      </c>
      <c r="AU10" s="12">
        <f t="shared" si="17"/>
        <v>1118.69</v>
      </c>
      <c r="AV10" s="14">
        <v>0</v>
      </c>
      <c r="AW10" s="14">
        <v>0</v>
      </c>
      <c r="AX10" s="13">
        <f t="shared" si="18"/>
        <v>1118.69</v>
      </c>
      <c r="AY10" s="13">
        <f t="shared" si="19"/>
        <v>1118.69</v>
      </c>
      <c r="AZ10" s="13">
        <f t="shared" si="0"/>
        <v>7019.32</v>
      </c>
      <c r="BA10" s="13">
        <v>0</v>
      </c>
      <c r="BB10" s="14">
        <v>0</v>
      </c>
      <c r="BC10" s="14">
        <v>0</v>
      </c>
      <c r="BD10" s="14">
        <v>0</v>
      </c>
      <c r="BE10" s="13">
        <f t="shared" si="20"/>
        <v>0</v>
      </c>
      <c r="BF10" s="14">
        <f t="shared" si="21"/>
        <v>544.5</v>
      </c>
      <c r="BG10" s="14">
        <f t="shared" si="22"/>
        <v>209.53</v>
      </c>
      <c r="BH10" s="14">
        <f t="shared" si="23"/>
        <v>209.54</v>
      </c>
      <c r="BI10" s="13">
        <f t="shared" si="24"/>
        <v>963.56999999999994</v>
      </c>
      <c r="BJ10" s="13">
        <f t="shared" si="25"/>
        <v>963.56999999999994</v>
      </c>
      <c r="BK10" s="13">
        <v>0</v>
      </c>
      <c r="BL10" s="14">
        <v>0</v>
      </c>
      <c r="BM10" s="14">
        <v>0</v>
      </c>
      <c r="BN10" s="14">
        <v>0</v>
      </c>
      <c r="BO10" s="13">
        <f t="shared" si="26"/>
        <v>0</v>
      </c>
      <c r="BP10" s="14">
        <f t="shared" si="27"/>
        <v>105.59</v>
      </c>
      <c r="BQ10" s="14">
        <f t="shared" si="28"/>
        <v>66.739999999999995</v>
      </c>
      <c r="BR10" s="14">
        <v>0</v>
      </c>
      <c r="BS10" s="13">
        <f t="shared" si="29"/>
        <v>172.32999999999998</v>
      </c>
      <c r="BT10" s="13">
        <f t="shared" si="30"/>
        <v>172.32999999999998</v>
      </c>
      <c r="BU10" s="11">
        <v>0</v>
      </c>
      <c r="BV10" s="14">
        <v>0</v>
      </c>
      <c r="BW10" s="14">
        <v>0</v>
      </c>
      <c r="BX10" s="14">
        <v>0</v>
      </c>
      <c r="BY10" s="11">
        <f t="shared" si="31"/>
        <v>0</v>
      </c>
      <c r="BZ10" s="14">
        <f t="shared" si="32"/>
        <v>140.25</v>
      </c>
      <c r="CA10" s="14">
        <f t="shared" si="33"/>
        <v>140.25</v>
      </c>
      <c r="CB10" s="14">
        <f t="shared" si="34"/>
        <v>161.31</v>
      </c>
      <c r="CC10" s="11">
        <f t="shared" si="35"/>
        <v>441.81</v>
      </c>
      <c r="CD10" s="11">
        <f t="shared" si="36"/>
        <v>441.81</v>
      </c>
      <c r="CE10" s="15">
        <v>0</v>
      </c>
      <c r="CF10" s="16">
        <v>0</v>
      </c>
      <c r="CG10" s="16">
        <v>0</v>
      </c>
      <c r="CH10" s="16">
        <v>0</v>
      </c>
      <c r="CI10" s="15">
        <f t="shared" si="37"/>
        <v>0</v>
      </c>
      <c r="CJ10" s="16">
        <f t="shared" si="38"/>
        <v>26.43</v>
      </c>
      <c r="CK10" s="16">
        <f t="shared" si="39"/>
        <v>25.49</v>
      </c>
      <c r="CL10" s="16">
        <f t="shared" si="40"/>
        <v>30.06</v>
      </c>
      <c r="CM10" s="15">
        <f t="shared" si="41"/>
        <v>81.98</v>
      </c>
      <c r="CN10" s="15">
        <f t="shared" si="42"/>
        <v>81.98</v>
      </c>
      <c r="CO10" s="15">
        <v>0</v>
      </c>
      <c r="CP10" s="15">
        <v>0</v>
      </c>
      <c r="CQ10" s="16">
        <v>0</v>
      </c>
      <c r="CR10" s="16">
        <v>0</v>
      </c>
      <c r="CS10" s="16">
        <v>0</v>
      </c>
      <c r="CT10" s="15">
        <f t="shared" si="43"/>
        <v>0</v>
      </c>
      <c r="CU10" s="16">
        <f t="shared" si="44"/>
        <v>159.12</v>
      </c>
      <c r="CV10" s="16">
        <v>0</v>
      </c>
      <c r="CW10" s="16">
        <v>0</v>
      </c>
      <c r="CX10" s="15">
        <f t="shared" si="45"/>
        <v>159.12</v>
      </c>
      <c r="CY10" s="15">
        <f t="shared" si="46"/>
        <v>159.12</v>
      </c>
      <c r="CZ10" s="15">
        <f t="shared" si="1"/>
        <v>855.24</v>
      </c>
      <c r="DA10" s="16">
        <v>0</v>
      </c>
      <c r="DB10" s="16">
        <v>0</v>
      </c>
      <c r="DC10" s="16">
        <v>0</v>
      </c>
      <c r="DD10" s="16">
        <v>0</v>
      </c>
      <c r="DE10" s="16">
        <f t="shared" si="47"/>
        <v>0</v>
      </c>
      <c r="DF10" s="16">
        <f t="shared" si="48"/>
        <v>1295.67</v>
      </c>
      <c r="DG10" s="16">
        <f t="shared" si="49"/>
        <v>1042.52</v>
      </c>
      <c r="DH10" s="16">
        <f t="shared" si="50"/>
        <v>935.3</v>
      </c>
      <c r="DI10" s="16">
        <f t="shared" si="51"/>
        <v>3273.49</v>
      </c>
      <c r="DJ10" s="16">
        <f t="shared" si="52"/>
        <v>3273.49</v>
      </c>
      <c r="DK10" s="16">
        <v>0</v>
      </c>
      <c r="DL10" s="16">
        <v>0</v>
      </c>
      <c r="DM10" s="16">
        <v>0</v>
      </c>
      <c r="DN10" s="16">
        <v>0</v>
      </c>
      <c r="DO10" s="6">
        <f t="shared" si="53"/>
        <v>0</v>
      </c>
      <c r="DP10" s="16">
        <f t="shared" si="54"/>
        <v>77.42</v>
      </c>
      <c r="DQ10" s="16">
        <f t="shared" si="55"/>
        <v>77.42</v>
      </c>
      <c r="DR10" s="16">
        <f t="shared" si="56"/>
        <v>52.89</v>
      </c>
      <c r="DS10" s="14">
        <f t="shared" si="57"/>
        <v>207.73000000000002</v>
      </c>
      <c r="DT10" s="14">
        <f t="shared" si="58"/>
        <v>207.73000000000002</v>
      </c>
      <c r="DU10" s="14">
        <f t="shared" si="59"/>
        <v>3481.22</v>
      </c>
      <c r="DV10" s="14">
        <f t="shared" si="60"/>
        <v>21850.38</v>
      </c>
      <c r="DW10" s="9">
        <v>159</v>
      </c>
      <c r="DX10" s="9" t="s">
        <v>163</v>
      </c>
      <c r="DY10" s="9" t="s">
        <v>164</v>
      </c>
      <c r="DZ10" s="9" t="s">
        <v>165</v>
      </c>
      <c r="EA10" s="9" t="s">
        <v>134</v>
      </c>
      <c r="EB10" s="9" t="s">
        <v>166</v>
      </c>
      <c r="EC10" s="9">
        <v>32534015</v>
      </c>
    </row>
    <row r="11" spans="1:133" x14ac:dyDescent="0.25">
      <c r="A11" s="9" t="s">
        <v>167</v>
      </c>
      <c r="B11" s="10">
        <v>1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1">
        <v>0</v>
      </c>
      <c r="M11" s="12">
        <v>0</v>
      </c>
      <c r="N11" s="12">
        <v>0</v>
      </c>
      <c r="O11" s="12">
        <v>0</v>
      </c>
      <c r="P11" s="11">
        <f t="shared" si="2"/>
        <v>0</v>
      </c>
      <c r="Q11" s="12">
        <f t="shared" si="3"/>
        <v>3913.2</v>
      </c>
      <c r="R11" s="12">
        <f t="shared" si="4"/>
        <v>2757.84</v>
      </c>
      <c r="S11" s="12">
        <f t="shared" si="5"/>
        <v>2859.99</v>
      </c>
      <c r="T11" s="11">
        <f t="shared" si="6"/>
        <v>9531.0299999999988</v>
      </c>
      <c r="U11" s="11">
        <f t="shared" si="7"/>
        <v>9531.0299999999988</v>
      </c>
      <c r="V11" s="13">
        <v>97.03</v>
      </c>
      <c r="W11" s="14">
        <v>125.9</v>
      </c>
      <c r="X11" s="14">
        <v>16.64</v>
      </c>
      <c r="Y11" s="12">
        <v>11.09</v>
      </c>
      <c r="Z11" s="13">
        <f t="shared" si="8"/>
        <v>153.63000000000002</v>
      </c>
      <c r="AA11" s="12">
        <f t="shared" si="9"/>
        <v>4347.83</v>
      </c>
      <c r="AB11" s="14">
        <v>0</v>
      </c>
      <c r="AC11" s="14">
        <v>0</v>
      </c>
      <c r="AD11" s="13">
        <f t="shared" si="10"/>
        <v>4347.83</v>
      </c>
      <c r="AE11" s="13">
        <f t="shared" si="11"/>
        <v>4598.49</v>
      </c>
      <c r="AF11" s="13">
        <v>0</v>
      </c>
      <c r="AG11" s="14">
        <v>0</v>
      </c>
      <c r="AH11" s="14">
        <v>0</v>
      </c>
      <c r="AI11" s="12">
        <v>0</v>
      </c>
      <c r="AJ11" s="13">
        <f t="shared" si="12"/>
        <v>0</v>
      </c>
      <c r="AK11" s="12">
        <f t="shared" si="13"/>
        <v>1552.8</v>
      </c>
      <c r="AL11" s="14">
        <v>0</v>
      </c>
      <c r="AM11" s="14">
        <v>0</v>
      </c>
      <c r="AN11" s="13">
        <f t="shared" si="14"/>
        <v>1552.8</v>
      </c>
      <c r="AO11" s="13">
        <f t="shared" si="15"/>
        <v>1552.8</v>
      </c>
      <c r="AP11" s="13">
        <v>0</v>
      </c>
      <c r="AQ11" s="14">
        <v>0</v>
      </c>
      <c r="AR11" s="14">
        <v>0</v>
      </c>
      <c r="AS11" s="12">
        <v>0</v>
      </c>
      <c r="AT11" s="13">
        <f t="shared" si="16"/>
        <v>0</v>
      </c>
      <c r="AU11" s="12">
        <f t="shared" si="17"/>
        <v>1118.69</v>
      </c>
      <c r="AV11" s="14">
        <v>0</v>
      </c>
      <c r="AW11" s="14">
        <v>0</v>
      </c>
      <c r="AX11" s="13">
        <f t="shared" si="18"/>
        <v>1118.69</v>
      </c>
      <c r="AY11" s="13">
        <f t="shared" si="19"/>
        <v>1118.69</v>
      </c>
      <c r="AZ11" s="13">
        <f t="shared" si="0"/>
        <v>7269.98</v>
      </c>
      <c r="BA11" s="13">
        <v>0</v>
      </c>
      <c r="BB11" s="14">
        <v>0</v>
      </c>
      <c r="BC11" s="14">
        <v>0</v>
      </c>
      <c r="BD11" s="14">
        <v>0</v>
      </c>
      <c r="BE11" s="13">
        <f t="shared" si="20"/>
        <v>0</v>
      </c>
      <c r="BF11" s="14">
        <f t="shared" si="21"/>
        <v>544.5</v>
      </c>
      <c r="BG11" s="14">
        <f t="shared" si="22"/>
        <v>209.53</v>
      </c>
      <c r="BH11" s="14">
        <f t="shared" si="23"/>
        <v>209.54</v>
      </c>
      <c r="BI11" s="13">
        <f t="shared" si="24"/>
        <v>963.56999999999994</v>
      </c>
      <c r="BJ11" s="13">
        <f t="shared" si="25"/>
        <v>963.56999999999994</v>
      </c>
      <c r="BK11" s="13">
        <v>0</v>
      </c>
      <c r="BL11" s="14">
        <v>0</v>
      </c>
      <c r="BM11" s="14">
        <v>0</v>
      </c>
      <c r="BN11" s="14">
        <v>0</v>
      </c>
      <c r="BO11" s="13">
        <f t="shared" si="26"/>
        <v>0</v>
      </c>
      <c r="BP11" s="14">
        <f t="shared" si="27"/>
        <v>105.59</v>
      </c>
      <c r="BQ11" s="14">
        <f t="shared" si="28"/>
        <v>66.739999999999995</v>
      </c>
      <c r="BR11" s="14">
        <v>0</v>
      </c>
      <c r="BS11" s="13">
        <f t="shared" si="29"/>
        <v>172.32999999999998</v>
      </c>
      <c r="BT11" s="13">
        <f t="shared" si="30"/>
        <v>172.32999999999998</v>
      </c>
      <c r="BU11" s="11">
        <v>0</v>
      </c>
      <c r="BV11" s="14">
        <v>0</v>
      </c>
      <c r="BW11" s="14">
        <v>0</v>
      </c>
      <c r="BX11" s="14">
        <v>0</v>
      </c>
      <c r="BY11" s="11">
        <f t="shared" si="31"/>
        <v>0</v>
      </c>
      <c r="BZ11" s="14">
        <f t="shared" si="32"/>
        <v>140.25</v>
      </c>
      <c r="CA11" s="14">
        <f t="shared" si="33"/>
        <v>140.25</v>
      </c>
      <c r="CB11" s="14">
        <f t="shared" si="34"/>
        <v>161.31</v>
      </c>
      <c r="CC11" s="11">
        <f t="shared" si="35"/>
        <v>441.81</v>
      </c>
      <c r="CD11" s="11">
        <f t="shared" si="36"/>
        <v>441.81</v>
      </c>
      <c r="CE11" s="15">
        <v>0</v>
      </c>
      <c r="CF11" s="16">
        <v>0</v>
      </c>
      <c r="CG11" s="16">
        <v>0</v>
      </c>
      <c r="CH11" s="16">
        <v>0</v>
      </c>
      <c r="CI11" s="15">
        <f t="shared" si="37"/>
        <v>0</v>
      </c>
      <c r="CJ11" s="16">
        <f t="shared" si="38"/>
        <v>26.43</v>
      </c>
      <c r="CK11" s="16">
        <f t="shared" si="39"/>
        <v>25.49</v>
      </c>
      <c r="CL11" s="16">
        <f t="shared" si="40"/>
        <v>30.06</v>
      </c>
      <c r="CM11" s="15">
        <f t="shared" si="41"/>
        <v>81.98</v>
      </c>
      <c r="CN11" s="15">
        <f t="shared" si="42"/>
        <v>81.98</v>
      </c>
      <c r="CO11" s="15">
        <v>0</v>
      </c>
      <c r="CP11" s="15">
        <v>0</v>
      </c>
      <c r="CQ11" s="16">
        <v>0</v>
      </c>
      <c r="CR11" s="16">
        <v>0</v>
      </c>
      <c r="CS11" s="16">
        <v>0</v>
      </c>
      <c r="CT11" s="15">
        <f t="shared" si="43"/>
        <v>0</v>
      </c>
      <c r="CU11" s="16">
        <f t="shared" si="44"/>
        <v>159.12</v>
      </c>
      <c r="CV11" s="16">
        <v>0</v>
      </c>
      <c r="CW11" s="16">
        <v>0</v>
      </c>
      <c r="CX11" s="15">
        <f t="shared" si="45"/>
        <v>159.12</v>
      </c>
      <c r="CY11" s="15">
        <f t="shared" si="46"/>
        <v>159.12</v>
      </c>
      <c r="CZ11" s="15">
        <f t="shared" si="1"/>
        <v>855.24</v>
      </c>
      <c r="DA11" s="16">
        <v>0</v>
      </c>
      <c r="DB11" s="16">
        <v>0</v>
      </c>
      <c r="DC11" s="16">
        <v>0</v>
      </c>
      <c r="DD11" s="16">
        <v>0</v>
      </c>
      <c r="DE11" s="16">
        <f t="shared" si="47"/>
        <v>0</v>
      </c>
      <c r="DF11" s="16">
        <f t="shared" si="48"/>
        <v>1295.67</v>
      </c>
      <c r="DG11" s="16">
        <f t="shared" si="49"/>
        <v>1042.52</v>
      </c>
      <c r="DH11" s="16">
        <f t="shared" si="50"/>
        <v>935.3</v>
      </c>
      <c r="DI11" s="16">
        <f t="shared" si="51"/>
        <v>3273.49</v>
      </c>
      <c r="DJ11" s="16">
        <f t="shared" si="52"/>
        <v>3273.49</v>
      </c>
      <c r="DK11" s="16">
        <v>0</v>
      </c>
      <c r="DL11" s="16">
        <v>0</v>
      </c>
      <c r="DM11" s="16">
        <v>0</v>
      </c>
      <c r="DN11" s="16">
        <v>0</v>
      </c>
      <c r="DO11" s="6">
        <f t="shared" si="53"/>
        <v>0</v>
      </c>
      <c r="DP11" s="16">
        <f t="shared" si="54"/>
        <v>77.42</v>
      </c>
      <c r="DQ11" s="16">
        <f t="shared" si="55"/>
        <v>77.42</v>
      </c>
      <c r="DR11" s="16">
        <f t="shared" si="56"/>
        <v>52.89</v>
      </c>
      <c r="DS11" s="14">
        <f t="shared" si="57"/>
        <v>207.73000000000002</v>
      </c>
      <c r="DT11" s="14">
        <f t="shared" si="58"/>
        <v>207.73000000000002</v>
      </c>
      <c r="DU11" s="14">
        <f t="shared" si="59"/>
        <v>3481.22</v>
      </c>
      <c r="DV11" s="14">
        <f t="shared" si="60"/>
        <v>22101.040000000001</v>
      </c>
      <c r="DW11" s="9">
        <v>147</v>
      </c>
      <c r="DX11" s="9" t="s">
        <v>167</v>
      </c>
      <c r="DY11" s="9" t="s">
        <v>168</v>
      </c>
      <c r="DZ11" s="9" t="s">
        <v>169</v>
      </c>
      <c r="EA11" s="9"/>
      <c r="EB11" s="9" t="s">
        <v>170</v>
      </c>
      <c r="EC11" s="9">
        <v>30988678</v>
      </c>
    </row>
    <row r="12" spans="1:133" x14ac:dyDescent="0.25">
      <c r="A12" s="9" t="s">
        <v>171</v>
      </c>
      <c r="B12" s="10">
        <v>1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1">
        <v>0</v>
      </c>
      <c r="M12" s="12">
        <v>0</v>
      </c>
      <c r="N12" s="12">
        <v>0</v>
      </c>
      <c r="O12" s="12">
        <v>0</v>
      </c>
      <c r="P12" s="11">
        <f t="shared" si="2"/>
        <v>0</v>
      </c>
      <c r="Q12" s="12">
        <f t="shared" si="3"/>
        <v>3913.2</v>
      </c>
      <c r="R12" s="12">
        <f t="shared" si="4"/>
        <v>2757.84</v>
      </c>
      <c r="S12" s="12">
        <f t="shared" si="5"/>
        <v>2859.99</v>
      </c>
      <c r="T12" s="11">
        <f t="shared" si="6"/>
        <v>9531.0299999999988</v>
      </c>
      <c r="U12" s="11">
        <f t="shared" si="7"/>
        <v>9531.0299999999988</v>
      </c>
      <c r="V12" s="13">
        <v>8959.17</v>
      </c>
      <c r="W12" s="14">
        <v>607.64</v>
      </c>
      <c r="X12" s="14">
        <v>2487.5300000000002</v>
      </c>
      <c r="Y12" s="12">
        <v>1314.03</v>
      </c>
      <c r="Z12" s="13">
        <f t="shared" si="8"/>
        <v>4409.2</v>
      </c>
      <c r="AA12" s="12">
        <f t="shared" si="9"/>
        <v>4347.83</v>
      </c>
      <c r="AB12" s="14">
        <v>0</v>
      </c>
      <c r="AC12" s="14">
        <v>0</v>
      </c>
      <c r="AD12" s="13">
        <f t="shared" si="10"/>
        <v>4347.83</v>
      </c>
      <c r="AE12" s="13">
        <f t="shared" si="11"/>
        <v>17716.199999999997</v>
      </c>
      <c r="AF12" s="13">
        <v>0</v>
      </c>
      <c r="AG12" s="14">
        <v>0</v>
      </c>
      <c r="AH12" s="14">
        <v>0</v>
      </c>
      <c r="AI12" s="12">
        <v>0</v>
      </c>
      <c r="AJ12" s="13">
        <f t="shared" si="12"/>
        <v>0</v>
      </c>
      <c r="AK12" s="12">
        <f t="shared" si="13"/>
        <v>1552.8</v>
      </c>
      <c r="AL12" s="14">
        <v>0</v>
      </c>
      <c r="AM12" s="14">
        <v>0</v>
      </c>
      <c r="AN12" s="13">
        <f t="shared" si="14"/>
        <v>1552.8</v>
      </c>
      <c r="AO12" s="13">
        <f t="shared" si="15"/>
        <v>1552.8</v>
      </c>
      <c r="AP12" s="13">
        <v>0</v>
      </c>
      <c r="AQ12" s="14">
        <v>0</v>
      </c>
      <c r="AR12" s="14">
        <v>0</v>
      </c>
      <c r="AS12" s="12">
        <v>0</v>
      </c>
      <c r="AT12" s="13">
        <f t="shared" si="16"/>
        <v>0</v>
      </c>
      <c r="AU12" s="12">
        <f t="shared" si="17"/>
        <v>1118.69</v>
      </c>
      <c r="AV12" s="14">
        <v>0</v>
      </c>
      <c r="AW12" s="14">
        <v>0</v>
      </c>
      <c r="AX12" s="13">
        <f t="shared" si="18"/>
        <v>1118.69</v>
      </c>
      <c r="AY12" s="13">
        <f t="shared" si="19"/>
        <v>1118.69</v>
      </c>
      <c r="AZ12" s="13">
        <f t="shared" si="0"/>
        <v>20387.689999999995</v>
      </c>
      <c r="BA12" s="13">
        <v>0</v>
      </c>
      <c r="BB12" s="14">
        <v>0</v>
      </c>
      <c r="BC12" s="14">
        <v>0</v>
      </c>
      <c r="BD12" s="14">
        <v>0</v>
      </c>
      <c r="BE12" s="13">
        <f t="shared" si="20"/>
        <v>0</v>
      </c>
      <c r="BF12" s="14">
        <f t="shared" si="21"/>
        <v>544.5</v>
      </c>
      <c r="BG12" s="14">
        <f t="shared" si="22"/>
        <v>209.53</v>
      </c>
      <c r="BH12" s="14">
        <f t="shared" si="23"/>
        <v>209.54</v>
      </c>
      <c r="BI12" s="13">
        <f t="shared" si="24"/>
        <v>963.56999999999994</v>
      </c>
      <c r="BJ12" s="13">
        <f t="shared" si="25"/>
        <v>963.56999999999994</v>
      </c>
      <c r="BK12" s="13">
        <v>0</v>
      </c>
      <c r="BL12" s="14">
        <v>0</v>
      </c>
      <c r="BM12" s="14">
        <v>0</v>
      </c>
      <c r="BN12" s="14">
        <v>0</v>
      </c>
      <c r="BO12" s="13">
        <f t="shared" si="26"/>
        <v>0</v>
      </c>
      <c r="BP12" s="14">
        <f t="shared" si="27"/>
        <v>105.59</v>
      </c>
      <c r="BQ12" s="14">
        <f t="shared" si="28"/>
        <v>66.739999999999995</v>
      </c>
      <c r="BR12" s="14">
        <v>0</v>
      </c>
      <c r="BS12" s="13">
        <f t="shared" si="29"/>
        <v>172.32999999999998</v>
      </c>
      <c r="BT12" s="13">
        <f t="shared" si="30"/>
        <v>172.32999999999998</v>
      </c>
      <c r="BU12" s="11">
        <v>0</v>
      </c>
      <c r="BV12" s="14">
        <v>0</v>
      </c>
      <c r="BW12" s="14">
        <v>0</v>
      </c>
      <c r="BX12" s="14">
        <v>0</v>
      </c>
      <c r="BY12" s="11">
        <f t="shared" si="31"/>
        <v>0</v>
      </c>
      <c r="BZ12" s="14">
        <f t="shared" si="32"/>
        <v>140.25</v>
      </c>
      <c r="CA12" s="14">
        <f t="shared" si="33"/>
        <v>140.25</v>
      </c>
      <c r="CB12" s="14">
        <f t="shared" si="34"/>
        <v>161.31</v>
      </c>
      <c r="CC12" s="11">
        <f t="shared" si="35"/>
        <v>441.81</v>
      </c>
      <c r="CD12" s="11">
        <f t="shared" si="36"/>
        <v>441.81</v>
      </c>
      <c r="CE12" s="15">
        <v>0</v>
      </c>
      <c r="CF12" s="16">
        <v>0</v>
      </c>
      <c r="CG12" s="16">
        <v>0</v>
      </c>
      <c r="CH12" s="16">
        <v>0</v>
      </c>
      <c r="CI12" s="15">
        <f t="shared" si="37"/>
        <v>0</v>
      </c>
      <c r="CJ12" s="16">
        <f t="shared" si="38"/>
        <v>26.43</v>
      </c>
      <c r="CK12" s="16">
        <f t="shared" si="39"/>
        <v>25.49</v>
      </c>
      <c r="CL12" s="16">
        <f t="shared" si="40"/>
        <v>30.06</v>
      </c>
      <c r="CM12" s="15">
        <f t="shared" si="41"/>
        <v>81.98</v>
      </c>
      <c r="CN12" s="15">
        <f t="shared" si="42"/>
        <v>81.98</v>
      </c>
      <c r="CO12" s="15">
        <v>0</v>
      </c>
      <c r="CP12" s="15">
        <v>0</v>
      </c>
      <c r="CQ12" s="16">
        <v>0</v>
      </c>
      <c r="CR12" s="16">
        <v>0</v>
      </c>
      <c r="CS12" s="16">
        <v>0</v>
      </c>
      <c r="CT12" s="15">
        <f t="shared" si="43"/>
        <v>0</v>
      </c>
      <c r="CU12" s="16">
        <f t="shared" si="44"/>
        <v>159.12</v>
      </c>
      <c r="CV12" s="16">
        <v>0</v>
      </c>
      <c r="CW12" s="16">
        <v>0</v>
      </c>
      <c r="CX12" s="15">
        <f t="shared" si="45"/>
        <v>159.12</v>
      </c>
      <c r="CY12" s="15">
        <f t="shared" si="46"/>
        <v>159.12</v>
      </c>
      <c r="CZ12" s="15">
        <f t="shared" si="1"/>
        <v>855.24</v>
      </c>
      <c r="DA12" s="16">
        <v>0</v>
      </c>
      <c r="DB12" s="16">
        <v>0</v>
      </c>
      <c r="DC12" s="16">
        <v>0</v>
      </c>
      <c r="DD12" s="16">
        <v>0</v>
      </c>
      <c r="DE12" s="16">
        <f t="shared" si="47"/>
        <v>0</v>
      </c>
      <c r="DF12" s="16">
        <f t="shared" si="48"/>
        <v>1295.67</v>
      </c>
      <c r="DG12" s="16">
        <f t="shared" si="49"/>
        <v>1042.52</v>
      </c>
      <c r="DH12" s="16">
        <f t="shared" si="50"/>
        <v>935.3</v>
      </c>
      <c r="DI12" s="16">
        <f t="shared" si="51"/>
        <v>3273.49</v>
      </c>
      <c r="DJ12" s="16">
        <f t="shared" si="52"/>
        <v>3273.49</v>
      </c>
      <c r="DK12" s="16">
        <v>0</v>
      </c>
      <c r="DL12" s="16">
        <v>0</v>
      </c>
      <c r="DM12" s="16">
        <v>0</v>
      </c>
      <c r="DN12" s="16">
        <v>0</v>
      </c>
      <c r="DO12" s="6">
        <f t="shared" si="53"/>
        <v>0</v>
      </c>
      <c r="DP12" s="16">
        <f t="shared" si="54"/>
        <v>77.42</v>
      </c>
      <c r="DQ12" s="16">
        <f t="shared" si="55"/>
        <v>77.42</v>
      </c>
      <c r="DR12" s="16">
        <f t="shared" si="56"/>
        <v>52.89</v>
      </c>
      <c r="DS12" s="14">
        <f t="shared" si="57"/>
        <v>207.73000000000002</v>
      </c>
      <c r="DT12" s="14">
        <f t="shared" si="58"/>
        <v>207.73000000000002</v>
      </c>
      <c r="DU12" s="14">
        <f t="shared" si="59"/>
        <v>3481.22</v>
      </c>
      <c r="DV12" s="14">
        <f t="shared" si="60"/>
        <v>35218.749999999993</v>
      </c>
      <c r="DW12" s="9">
        <v>75</v>
      </c>
      <c r="DX12" s="9" t="s">
        <v>171</v>
      </c>
      <c r="DY12" s="9" t="s">
        <v>172</v>
      </c>
      <c r="DZ12" s="9" t="s">
        <v>173</v>
      </c>
      <c r="EA12" s="9" t="s">
        <v>134</v>
      </c>
      <c r="EB12" s="9" t="s">
        <v>174</v>
      </c>
      <c r="EC12" s="9">
        <v>13378360</v>
      </c>
    </row>
    <row r="13" spans="1:133" x14ac:dyDescent="0.25">
      <c r="A13" s="9" t="s">
        <v>175</v>
      </c>
      <c r="B13" s="10">
        <v>1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1">
        <v>0</v>
      </c>
      <c r="M13" s="12">
        <v>0</v>
      </c>
      <c r="N13" s="12">
        <v>0</v>
      </c>
      <c r="O13" s="12">
        <v>0</v>
      </c>
      <c r="P13" s="11">
        <f t="shared" si="2"/>
        <v>0</v>
      </c>
      <c r="Q13" s="12">
        <f t="shared" si="3"/>
        <v>3913.2</v>
      </c>
      <c r="R13" s="12">
        <f t="shared" si="4"/>
        <v>2757.84</v>
      </c>
      <c r="S13" s="12">
        <f t="shared" si="5"/>
        <v>2859.99</v>
      </c>
      <c r="T13" s="11">
        <f t="shared" si="6"/>
        <v>9531.0299999999988</v>
      </c>
      <c r="U13" s="11">
        <f t="shared" si="7"/>
        <v>9531.0299999999988</v>
      </c>
      <c r="V13" s="13">
        <v>13716.61</v>
      </c>
      <c r="W13" s="14">
        <v>3133.15</v>
      </c>
      <c r="X13" s="14">
        <v>2132.7199999999998</v>
      </c>
      <c r="Y13" s="12">
        <v>1886.01</v>
      </c>
      <c r="Z13" s="13">
        <f t="shared" si="8"/>
        <v>7151.88</v>
      </c>
      <c r="AA13" s="12">
        <f t="shared" si="9"/>
        <v>4347.83</v>
      </c>
      <c r="AB13" s="14">
        <v>0</v>
      </c>
      <c r="AC13" s="14">
        <v>0</v>
      </c>
      <c r="AD13" s="13">
        <f t="shared" si="10"/>
        <v>4347.83</v>
      </c>
      <c r="AE13" s="13">
        <f t="shared" si="11"/>
        <v>25216.32</v>
      </c>
      <c r="AF13" s="13">
        <v>0</v>
      </c>
      <c r="AG13" s="14">
        <v>0</v>
      </c>
      <c r="AH13" s="14">
        <v>0</v>
      </c>
      <c r="AI13" s="12">
        <v>0</v>
      </c>
      <c r="AJ13" s="13">
        <f t="shared" si="12"/>
        <v>0</v>
      </c>
      <c r="AK13" s="12">
        <f t="shared" si="13"/>
        <v>1552.8</v>
      </c>
      <c r="AL13" s="14">
        <v>0</v>
      </c>
      <c r="AM13" s="14">
        <v>0</v>
      </c>
      <c r="AN13" s="13">
        <f t="shared" si="14"/>
        <v>1552.8</v>
      </c>
      <c r="AO13" s="13">
        <f t="shared" si="15"/>
        <v>1552.8</v>
      </c>
      <c r="AP13" s="13">
        <v>0</v>
      </c>
      <c r="AQ13" s="14">
        <v>0</v>
      </c>
      <c r="AR13" s="14">
        <v>0</v>
      </c>
      <c r="AS13" s="12">
        <v>0</v>
      </c>
      <c r="AT13" s="13">
        <f t="shared" si="16"/>
        <v>0</v>
      </c>
      <c r="AU13" s="12">
        <f t="shared" si="17"/>
        <v>1118.69</v>
      </c>
      <c r="AV13" s="14">
        <v>0</v>
      </c>
      <c r="AW13" s="14">
        <v>0</v>
      </c>
      <c r="AX13" s="13">
        <f t="shared" si="18"/>
        <v>1118.69</v>
      </c>
      <c r="AY13" s="13">
        <f t="shared" si="19"/>
        <v>1118.69</v>
      </c>
      <c r="AZ13" s="13">
        <f t="shared" si="0"/>
        <v>27887.809999999998</v>
      </c>
      <c r="BA13" s="13">
        <v>0</v>
      </c>
      <c r="BB13" s="14">
        <v>0</v>
      </c>
      <c r="BC13" s="14">
        <v>0</v>
      </c>
      <c r="BD13" s="14">
        <v>0</v>
      </c>
      <c r="BE13" s="13">
        <f t="shared" si="20"/>
        <v>0</v>
      </c>
      <c r="BF13" s="14">
        <f t="shared" si="21"/>
        <v>544.5</v>
      </c>
      <c r="BG13" s="14">
        <f t="shared" si="22"/>
        <v>209.53</v>
      </c>
      <c r="BH13" s="14">
        <f t="shared" si="23"/>
        <v>209.54</v>
      </c>
      <c r="BI13" s="13">
        <f t="shared" si="24"/>
        <v>963.56999999999994</v>
      </c>
      <c r="BJ13" s="13">
        <f t="shared" si="25"/>
        <v>963.56999999999994</v>
      </c>
      <c r="BK13" s="13">
        <v>0</v>
      </c>
      <c r="BL13" s="14">
        <v>0</v>
      </c>
      <c r="BM13" s="14">
        <v>0</v>
      </c>
      <c r="BN13" s="14">
        <v>0</v>
      </c>
      <c r="BO13" s="13">
        <f t="shared" si="26"/>
        <v>0</v>
      </c>
      <c r="BP13" s="14">
        <f t="shared" si="27"/>
        <v>105.59</v>
      </c>
      <c r="BQ13" s="14">
        <f t="shared" si="28"/>
        <v>66.739999999999995</v>
      </c>
      <c r="BR13" s="14">
        <v>0</v>
      </c>
      <c r="BS13" s="13">
        <f t="shared" si="29"/>
        <v>172.32999999999998</v>
      </c>
      <c r="BT13" s="13">
        <f t="shared" si="30"/>
        <v>172.32999999999998</v>
      </c>
      <c r="BU13" s="11">
        <v>0</v>
      </c>
      <c r="BV13" s="14">
        <v>0</v>
      </c>
      <c r="BW13" s="14">
        <v>0</v>
      </c>
      <c r="BX13" s="14">
        <v>0</v>
      </c>
      <c r="BY13" s="11">
        <f t="shared" si="31"/>
        <v>0</v>
      </c>
      <c r="BZ13" s="14">
        <f t="shared" si="32"/>
        <v>140.25</v>
      </c>
      <c r="CA13" s="14">
        <f t="shared" si="33"/>
        <v>140.25</v>
      </c>
      <c r="CB13" s="14">
        <f t="shared" si="34"/>
        <v>161.31</v>
      </c>
      <c r="CC13" s="11">
        <f t="shared" si="35"/>
        <v>441.81</v>
      </c>
      <c r="CD13" s="11">
        <f t="shared" si="36"/>
        <v>441.81</v>
      </c>
      <c r="CE13" s="15">
        <v>0</v>
      </c>
      <c r="CF13" s="16">
        <v>0</v>
      </c>
      <c r="CG13" s="16">
        <v>0</v>
      </c>
      <c r="CH13" s="16">
        <v>0</v>
      </c>
      <c r="CI13" s="15">
        <f t="shared" si="37"/>
        <v>0</v>
      </c>
      <c r="CJ13" s="16">
        <f t="shared" si="38"/>
        <v>26.43</v>
      </c>
      <c r="CK13" s="16">
        <f t="shared" si="39"/>
        <v>25.49</v>
      </c>
      <c r="CL13" s="16">
        <f t="shared" si="40"/>
        <v>30.06</v>
      </c>
      <c r="CM13" s="15">
        <f t="shared" si="41"/>
        <v>81.98</v>
      </c>
      <c r="CN13" s="15">
        <f t="shared" si="42"/>
        <v>81.98</v>
      </c>
      <c r="CO13" s="15">
        <v>0</v>
      </c>
      <c r="CP13" s="15">
        <v>0</v>
      </c>
      <c r="CQ13" s="16">
        <v>0</v>
      </c>
      <c r="CR13" s="16">
        <v>0</v>
      </c>
      <c r="CS13" s="16">
        <v>0</v>
      </c>
      <c r="CT13" s="15">
        <f t="shared" si="43"/>
        <v>0</v>
      </c>
      <c r="CU13" s="16">
        <f t="shared" si="44"/>
        <v>159.12</v>
      </c>
      <c r="CV13" s="16">
        <v>0</v>
      </c>
      <c r="CW13" s="16">
        <v>0</v>
      </c>
      <c r="CX13" s="15">
        <f t="shared" si="45"/>
        <v>159.12</v>
      </c>
      <c r="CY13" s="15">
        <f t="shared" si="46"/>
        <v>159.12</v>
      </c>
      <c r="CZ13" s="15">
        <f t="shared" si="1"/>
        <v>855.24</v>
      </c>
      <c r="DA13" s="16">
        <v>0</v>
      </c>
      <c r="DB13" s="16">
        <v>0</v>
      </c>
      <c r="DC13" s="16">
        <v>0</v>
      </c>
      <c r="DD13" s="16">
        <v>0</v>
      </c>
      <c r="DE13" s="16">
        <f t="shared" si="47"/>
        <v>0</v>
      </c>
      <c r="DF13" s="16">
        <f t="shared" si="48"/>
        <v>1295.67</v>
      </c>
      <c r="DG13" s="16">
        <f t="shared" si="49"/>
        <v>1042.52</v>
      </c>
      <c r="DH13" s="16">
        <f t="shared" si="50"/>
        <v>935.3</v>
      </c>
      <c r="DI13" s="16">
        <f t="shared" si="51"/>
        <v>3273.49</v>
      </c>
      <c r="DJ13" s="16">
        <f t="shared" si="52"/>
        <v>3273.49</v>
      </c>
      <c r="DK13" s="16">
        <v>0</v>
      </c>
      <c r="DL13" s="16">
        <v>0</v>
      </c>
      <c r="DM13" s="16">
        <v>0</v>
      </c>
      <c r="DN13" s="16">
        <v>0</v>
      </c>
      <c r="DO13" s="6">
        <f t="shared" si="53"/>
        <v>0</v>
      </c>
      <c r="DP13" s="16">
        <f t="shared" si="54"/>
        <v>77.42</v>
      </c>
      <c r="DQ13" s="16">
        <f t="shared" si="55"/>
        <v>77.42</v>
      </c>
      <c r="DR13" s="16">
        <f t="shared" si="56"/>
        <v>52.89</v>
      </c>
      <c r="DS13" s="14">
        <f t="shared" si="57"/>
        <v>207.73000000000002</v>
      </c>
      <c r="DT13" s="14">
        <f t="shared" si="58"/>
        <v>207.73000000000002</v>
      </c>
      <c r="DU13" s="14">
        <f t="shared" si="59"/>
        <v>3481.22</v>
      </c>
      <c r="DV13" s="14">
        <f t="shared" si="60"/>
        <v>42718.869999999995</v>
      </c>
      <c r="DW13" s="9">
        <v>70</v>
      </c>
      <c r="DX13" s="9" t="s">
        <v>175</v>
      </c>
      <c r="DY13" s="9" t="s">
        <v>176</v>
      </c>
      <c r="DZ13" s="9" t="s">
        <v>177</v>
      </c>
      <c r="EA13" s="9" t="s">
        <v>134</v>
      </c>
      <c r="EB13" s="9" t="s">
        <v>178</v>
      </c>
      <c r="EC13" s="9">
        <v>15847500</v>
      </c>
    </row>
    <row r="14" spans="1:133" x14ac:dyDescent="0.25">
      <c r="A14" s="9" t="s">
        <v>179</v>
      </c>
      <c r="B14" s="10">
        <v>4</v>
      </c>
      <c r="C14" s="10">
        <v>4</v>
      </c>
      <c r="D14" s="10">
        <v>4</v>
      </c>
      <c r="E14" s="10">
        <v>4</v>
      </c>
      <c r="F14" s="10">
        <v>4</v>
      </c>
      <c r="G14" s="10">
        <v>4</v>
      </c>
      <c r="H14" s="10">
        <v>4</v>
      </c>
      <c r="I14" s="10">
        <v>4</v>
      </c>
      <c r="J14" s="10">
        <v>4</v>
      </c>
      <c r="K14" s="10">
        <v>4</v>
      </c>
      <c r="L14" s="11">
        <v>39969.86</v>
      </c>
      <c r="M14" s="12">
        <v>9658.56</v>
      </c>
      <c r="N14" s="12">
        <v>9731.6</v>
      </c>
      <c r="O14" s="12">
        <v>6411.72</v>
      </c>
      <c r="P14" s="11">
        <f t="shared" si="2"/>
        <v>25801.88</v>
      </c>
      <c r="Q14" s="12">
        <f t="shared" si="3"/>
        <v>15652.8</v>
      </c>
      <c r="R14" s="12">
        <f t="shared" si="4"/>
        <v>11031.36</v>
      </c>
      <c r="S14" s="12">
        <f t="shared" si="5"/>
        <v>11439.96</v>
      </c>
      <c r="T14" s="11">
        <f t="shared" si="6"/>
        <v>38124.119999999995</v>
      </c>
      <c r="U14" s="11">
        <f t="shared" si="7"/>
        <v>103895.86</v>
      </c>
      <c r="V14" s="13">
        <v>179553.48</v>
      </c>
      <c r="W14" s="14">
        <v>29841.439999999999</v>
      </c>
      <c r="X14" s="14">
        <v>22753.98</v>
      </c>
      <c r="Y14" s="12">
        <v>29142.83</v>
      </c>
      <c r="Z14" s="13">
        <f t="shared" si="8"/>
        <v>81738.25</v>
      </c>
      <c r="AA14" s="12">
        <f t="shared" si="9"/>
        <v>17391.32</v>
      </c>
      <c r="AB14" s="14">
        <v>0</v>
      </c>
      <c r="AC14" s="14">
        <v>0</v>
      </c>
      <c r="AD14" s="13">
        <f t="shared" si="10"/>
        <v>17391.32</v>
      </c>
      <c r="AE14" s="13">
        <f t="shared" si="11"/>
        <v>278683.05</v>
      </c>
      <c r="AF14" s="13">
        <v>34723.1</v>
      </c>
      <c r="AG14" s="14">
        <v>4240.1499999999996</v>
      </c>
      <c r="AH14" s="14">
        <v>2397.86</v>
      </c>
      <c r="AI14" s="12">
        <v>8066.72</v>
      </c>
      <c r="AJ14" s="13">
        <f t="shared" si="12"/>
        <v>14704.73</v>
      </c>
      <c r="AK14" s="12">
        <f t="shared" si="13"/>
        <v>6211.2</v>
      </c>
      <c r="AL14" s="14">
        <v>0</v>
      </c>
      <c r="AM14" s="14">
        <v>0</v>
      </c>
      <c r="AN14" s="13">
        <f t="shared" si="14"/>
        <v>6211.2</v>
      </c>
      <c r="AO14" s="13">
        <f t="shared" si="15"/>
        <v>55639.03</v>
      </c>
      <c r="AP14" s="13">
        <v>255653.96</v>
      </c>
      <c r="AQ14" s="14">
        <v>26875.58</v>
      </c>
      <c r="AR14" s="14">
        <v>32684.7</v>
      </c>
      <c r="AS14" s="12">
        <v>22767.62</v>
      </c>
      <c r="AT14" s="13">
        <f t="shared" si="16"/>
        <v>82327.899999999994</v>
      </c>
      <c r="AU14" s="12">
        <f t="shared" si="17"/>
        <v>4474.76</v>
      </c>
      <c r="AV14" s="14">
        <v>0</v>
      </c>
      <c r="AW14" s="14">
        <v>0</v>
      </c>
      <c r="AX14" s="13">
        <f t="shared" si="18"/>
        <v>4474.76</v>
      </c>
      <c r="AY14" s="13">
        <f t="shared" si="19"/>
        <v>342456.62</v>
      </c>
      <c r="AZ14" s="13">
        <f t="shared" si="0"/>
        <v>676778.7</v>
      </c>
      <c r="BA14" s="13">
        <v>5700.1</v>
      </c>
      <c r="BB14" s="14">
        <v>0</v>
      </c>
      <c r="BC14" s="14">
        <v>2850.05</v>
      </c>
      <c r="BD14" s="14">
        <v>0</v>
      </c>
      <c r="BE14" s="13">
        <f t="shared" si="20"/>
        <v>2850.05</v>
      </c>
      <c r="BF14" s="14">
        <f t="shared" si="21"/>
        <v>2178</v>
      </c>
      <c r="BG14" s="14">
        <f t="shared" si="22"/>
        <v>838.12</v>
      </c>
      <c r="BH14" s="14">
        <f t="shared" si="23"/>
        <v>838.16</v>
      </c>
      <c r="BI14" s="13">
        <f t="shared" si="24"/>
        <v>3854.2799999999997</v>
      </c>
      <c r="BJ14" s="13">
        <f t="shared" si="25"/>
        <v>12404.43</v>
      </c>
      <c r="BK14" s="13">
        <v>11233.28</v>
      </c>
      <c r="BL14" s="14">
        <v>0</v>
      </c>
      <c r="BM14" s="14">
        <v>2808.32</v>
      </c>
      <c r="BN14" s="14">
        <v>2808.32</v>
      </c>
      <c r="BO14" s="13">
        <f t="shared" si="26"/>
        <v>5616.64</v>
      </c>
      <c r="BP14" s="14">
        <f t="shared" si="27"/>
        <v>422.36</v>
      </c>
      <c r="BQ14" s="14">
        <f t="shared" si="28"/>
        <v>266.95999999999998</v>
      </c>
      <c r="BR14" s="14">
        <v>0</v>
      </c>
      <c r="BS14" s="13">
        <f t="shared" si="29"/>
        <v>689.31999999999994</v>
      </c>
      <c r="BT14" s="13">
        <f t="shared" si="30"/>
        <v>17539.240000000002</v>
      </c>
      <c r="BU14" s="11">
        <v>0</v>
      </c>
      <c r="BV14" s="14">
        <v>0</v>
      </c>
      <c r="BW14" s="14">
        <v>0</v>
      </c>
      <c r="BX14" s="14">
        <v>0</v>
      </c>
      <c r="BY14" s="11">
        <f t="shared" si="31"/>
        <v>0</v>
      </c>
      <c r="BZ14" s="14">
        <f t="shared" si="32"/>
        <v>561</v>
      </c>
      <c r="CA14" s="14">
        <f t="shared" si="33"/>
        <v>561</v>
      </c>
      <c r="CB14" s="14">
        <f t="shared" si="34"/>
        <v>645.24</v>
      </c>
      <c r="CC14" s="11">
        <f t="shared" si="35"/>
        <v>1767.24</v>
      </c>
      <c r="CD14" s="11">
        <f t="shared" si="36"/>
        <v>1767.24</v>
      </c>
      <c r="CE14" s="15">
        <v>0</v>
      </c>
      <c r="CF14" s="16">
        <v>0</v>
      </c>
      <c r="CG14" s="16">
        <v>0</v>
      </c>
      <c r="CH14" s="16">
        <v>0</v>
      </c>
      <c r="CI14" s="15">
        <f t="shared" si="37"/>
        <v>0</v>
      </c>
      <c r="CJ14" s="16">
        <f t="shared" si="38"/>
        <v>105.72</v>
      </c>
      <c r="CK14" s="16">
        <f t="shared" si="39"/>
        <v>101.96</v>
      </c>
      <c r="CL14" s="16">
        <f t="shared" si="40"/>
        <v>120.24</v>
      </c>
      <c r="CM14" s="15">
        <f t="shared" si="41"/>
        <v>327.92</v>
      </c>
      <c r="CN14" s="15">
        <f t="shared" si="42"/>
        <v>327.92</v>
      </c>
      <c r="CO14" s="15">
        <v>0</v>
      </c>
      <c r="CP14" s="15">
        <v>0</v>
      </c>
      <c r="CQ14" s="16">
        <v>0</v>
      </c>
      <c r="CR14" s="16">
        <v>0</v>
      </c>
      <c r="CS14" s="16">
        <v>0</v>
      </c>
      <c r="CT14" s="15">
        <f t="shared" si="43"/>
        <v>0</v>
      </c>
      <c r="CU14" s="16">
        <f t="shared" si="44"/>
        <v>636.48</v>
      </c>
      <c r="CV14" s="16">
        <v>0</v>
      </c>
      <c r="CW14" s="16">
        <v>0</v>
      </c>
      <c r="CX14" s="15">
        <f t="shared" si="45"/>
        <v>636.48</v>
      </c>
      <c r="CY14" s="15">
        <f t="shared" si="46"/>
        <v>636.48</v>
      </c>
      <c r="CZ14" s="15">
        <f t="shared" si="1"/>
        <v>20270.88</v>
      </c>
      <c r="DA14" s="16">
        <v>44808</v>
      </c>
      <c r="DB14" s="16">
        <v>4200</v>
      </c>
      <c r="DC14" s="16">
        <v>4920</v>
      </c>
      <c r="DD14" s="16">
        <v>4200</v>
      </c>
      <c r="DE14" s="16">
        <f t="shared" si="47"/>
        <v>13320</v>
      </c>
      <c r="DF14" s="16">
        <f t="shared" si="48"/>
        <v>5182.68</v>
      </c>
      <c r="DG14" s="16">
        <f t="shared" si="49"/>
        <v>4170.08</v>
      </c>
      <c r="DH14" s="16">
        <f t="shared" si="50"/>
        <v>3741.2</v>
      </c>
      <c r="DI14" s="16">
        <f t="shared" si="51"/>
        <v>13093.96</v>
      </c>
      <c r="DJ14" s="16">
        <f t="shared" si="52"/>
        <v>71221.959999999992</v>
      </c>
      <c r="DK14" s="16">
        <v>480</v>
      </c>
      <c r="DL14" s="16">
        <v>0</v>
      </c>
      <c r="DM14" s="16">
        <v>0</v>
      </c>
      <c r="DN14" s="16">
        <v>0</v>
      </c>
      <c r="DO14" s="6">
        <f t="shared" si="53"/>
        <v>0</v>
      </c>
      <c r="DP14" s="16">
        <f t="shared" si="54"/>
        <v>309.68</v>
      </c>
      <c r="DQ14" s="16">
        <f t="shared" si="55"/>
        <v>309.68</v>
      </c>
      <c r="DR14" s="16">
        <f t="shared" si="56"/>
        <v>211.56</v>
      </c>
      <c r="DS14" s="14">
        <f t="shared" si="57"/>
        <v>830.92000000000007</v>
      </c>
      <c r="DT14" s="14">
        <f t="shared" si="58"/>
        <v>1310.92</v>
      </c>
      <c r="DU14" s="14">
        <f t="shared" si="59"/>
        <v>72532.87999999999</v>
      </c>
      <c r="DV14" s="14">
        <f t="shared" si="60"/>
        <v>885882.75</v>
      </c>
      <c r="DW14" s="9">
        <v>6</v>
      </c>
      <c r="DX14" s="9" t="s">
        <v>179</v>
      </c>
      <c r="DY14" s="9" t="s">
        <v>180</v>
      </c>
      <c r="DZ14" s="9" t="s">
        <v>181</v>
      </c>
      <c r="EA14" s="9" t="s">
        <v>182</v>
      </c>
      <c r="EB14" s="9" t="s">
        <v>183</v>
      </c>
      <c r="EC14" s="9">
        <v>6580543</v>
      </c>
    </row>
    <row r="15" spans="1:133" x14ac:dyDescent="0.25">
      <c r="A15" s="9" t="s">
        <v>184</v>
      </c>
      <c r="B15" s="10">
        <v>8</v>
      </c>
      <c r="C15" s="10">
        <v>8</v>
      </c>
      <c r="D15" s="10">
        <v>8</v>
      </c>
      <c r="E15" s="10">
        <v>8</v>
      </c>
      <c r="F15" s="10">
        <v>8</v>
      </c>
      <c r="G15" s="10">
        <v>8</v>
      </c>
      <c r="H15" s="10">
        <v>8</v>
      </c>
      <c r="I15" s="10">
        <v>8</v>
      </c>
      <c r="J15" s="10">
        <v>8</v>
      </c>
      <c r="K15" s="10">
        <v>8</v>
      </c>
      <c r="L15" s="11">
        <v>233336.76</v>
      </c>
      <c r="M15" s="12">
        <v>30429.4</v>
      </c>
      <c r="N15" s="12">
        <v>36696.04</v>
      </c>
      <c r="O15" s="12">
        <v>27601.41</v>
      </c>
      <c r="P15" s="11">
        <f t="shared" si="2"/>
        <v>94726.85</v>
      </c>
      <c r="Q15" s="12">
        <f t="shared" si="3"/>
        <v>31305.599999999999</v>
      </c>
      <c r="R15" s="12">
        <f t="shared" si="4"/>
        <v>22062.720000000001</v>
      </c>
      <c r="S15" s="12">
        <f t="shared" si="5"/>
        <v>22879.919999999998</v>
      </c>
      <c r="T15" s="11">
        <f t="shared" si="6"/>
        <v>76248.239999999991</v>
      </c>
      <c r="U15" s="11">
        <f t="shared" si="7"/>
        <v>404311.85</v>
      </c>
      <c r="V15" s="13">
        <v>293864.26</v>
      </c>
      <c r="W15" s="14">
        <v>58099.65</v>
      </c>
      <c r="X15" s="14">
        <v>63753.279999999999</v>
      </c>
      <c r="Y15" s="12">
        <v>80718.570000000007</v>
      </c>
      <c r="Z15" s="13">
        <f t="shared" si="8"/>
        <v>202571.5</v>
      </c>
      <c r="AA15" s="12">
        <f t="shared" si="9"/>
        <v>34782.639999999999</v>
      </c>
      <c r="AB15" s="14">
        <v>0</v>
      </c>
      <c r="AC15" s="14">
        <v>0</v>
      </c>
      <c r="AD15" s="13">
        <f t="shared" si="10"/>
        <v>34782.639999999999</v>
      </c>
      <c r="AE15" s="13">
        <f t="shared" si="11"/>
        <v>531218.4</v>
      </c>
      <c r="AF15" s="13">
        <v>45879.25</v>
      </c>
      <c r="AG15" s="14">
        <v>6576.69</v>
      </c>
      <c r="AH15" s="14">
        <v>9312.9</v>
      </c>
      <c r="AI15" s="12">
        <v>16268.26</v>
      </c>
      <c r="AJ15" s="13">
        <f t="shared" si="12"/>
        <v>32157.85</v>
      </c>
      <c r="AK15" s="12">
        <f t="shared" si="13"/>
        <v>12422.4</v>
      </c>
      <c r="AL15" s="14">
        <v>0</v>
      </c>
      <c r="AM15" s="14">
        <v>0</v>
      </c>
      <c r="AN15" s="13">
        <f t="shared" si="14"/>
        <v>12422.4</v>
      </c>
      <c r="AO15" s="13">
        <f t="shared" si="15"/>
        <v>90459.5</v>
      </c>
      <c r="AP15" s="13">
        <v>254288.75</v>
      </c>
      <c r="AQ15" s="14">
        <v>52075.11</v>
      </c>
      <c r="AR15" s="14">
        <v>56736.04</v>
      </c>
      <c r="AS15" s="12">
        <v>61525.77</v>
      </c>
      <c r="AT15" s="13">
        <f t="shared" si="16"/>
        <v>170336.91999999998</v>
      </c>
      <c r="AU15" s="12">
        <f t="shared" si="17"/>
        <v>8949.52</v>
      </c>
      <c r="AV15" s="14">
        <v>0</v>
      </c>
      <c r="AW15" s="14">
        <v>0</v>
      </c>
      <c r="AX15" s="13">
        <f t="shared" si="18"/>
        <v>8949.52</v>
      </c>
      <c r="AY15" s="13">
        <f t="shared" si="19"/>
        <v>433575.19</v>
      </c>
      <c r="AZ15" s="13">
        <f t="shared" si="0"/>
        <v>1055253.0900000001</v>
      </c>
      <c r="BA15" s="13">
        <v>25940.92</v>
      </c>
      <c r="BB15" s="14">
        <v>5362.98</v>
      </c>
      <c r="BC15" s="14">
        <v>2876.73</v>
      </c>
      <c r="BD15" s="14">
        <v>8473.5499999999993</v>
      </c>
      <c r="BE15" s="13">
        <f t="shared" si="20"/>
        <v>16713.259999999998</v>
      </c>
      <c r="BF15" s="14">
        <f t="shared" si="21"/>
        <v>4356</v>
      </c>
      <c r="BG15" s="14">
        <f t="shared" si="22"/>
        <v>1676.24</v>
      </c>
      <c r="BH15" s="14">
        <f t="shared" si="23"/>
        <v>1676.32</v>
      </c>
      <c r="BI15" s="13">
        <f t="shared" si="24"/>
        <v>7708.5599999999995</v>
      </c>
      <c r="BJ15" s="13">
        <f t="shared" si="25"/>
        <v>50362.739999999991</v>
      </c>
      <c r="BK15" s="13">
        <v>14591.34</v>
      </c>
      <c r="BL15" s="14">
        <v>2850.06</v>
      </c>
      <c r="BM15" s="14">
        <v>0</v>
      </c>
      <c r="BN15" s="14">
        <v>0</v>
      </c>
      <c r="BO15" s="13">
        <f t="shared" si="26"/>
        <v>2850.06</v>
      </c>
      <c r="BP15" s="14">
        <f t="shared" si="27"/>
        <v>844.72</v>
      </c>
      <c r="BQ15" s="14">
        <f t="shared" si="28"/>
        <v>533.91999999999996</v>
      </c>
      <c r="BR15" s="14">
        <v>0</v>
      </c>
      <c r="BS15" s="13">
        <f t="shared" si="29"/>
        <v>1378.6399999999999</v>
      </c>
      <c r="BT15" s="13">
        <f t="shared" si="30"/>
        <v>18820.04</v>
      </c>
      <c r="BU15" s="11">
        <v>0</v>
      </c>
      <c r="BV15" s="14">
        <v>0</v>
      </c>
      <c r="BW15" s="14">
        <v>0</v>
      </c>
      <c r="BX15" s="14">
        <v>0</v>
      </c>
      <c r="BY15" s="11">
        <f t="shared" si="31"/>
        <v>0</v>
      </c>
      <c r="BZ15" s="14">
        <f t="shared" si="32"/>
        <v>1122</v>
      </c>
      <c r="CA15" s="14">
        <f t="shared" si="33"/>
        <v>1122</v>
      </c>
      <c r="CB15" s="14">
        <f t="shared" si="34"/>
        <v>1290.48</v>
      </c>
      <c r="CC15" s="11">
        <f t="shared" si="35"/>
        <v>3534.48</v>
      </c>
      <c r="CD15" s="11">
        <f t="shared" si="36"/>
        <v>3534.48</v>
      </c>
      <c r="CE15" s="15">
        <v>5467.02</v>
      </c>
      <c r="CF15" s="16">
        <v>420.54</v>
      </c>
      <c r="CG15" s="16">
        <v>420.54</v>
      </c>
      <c r="CH15" s="16">
        <v>434.55</v>
      </c>
      <c r="CI15" s="15">
        <f t="shared" si="37"/>
        <v>1275.6300000000001</v>
      </c>
      <c r="CJ15" s="16">
        <f t="shared" si="38"/>
        <v>211.44</v>
      </c>
      <c r="CK15" s="16">
        <f t="shared" si="39"/>
        <v>203.92</v>
      </c>
      <c r="CL15" s="16">
        <f t="shared" si="40"/>
        <v>240.48</v>
      </c>
      <c r="CM15" s="15">
        <f t="shared" si="41"/>
        <v>655.84</v>
      </c>
      <c r="CN15" s="15">
        <f t="shared" si="42"/>
        <v>7398.4900000000007</v>
      </c>
      <c r="CO15" s="15">
        <v>0</v>
      </c>
      <c r="CP15" s="15">
        <v>0</v>
      </c>
      <c r="CQ15" s="16">
        <v>0</v>
      </c>
      <c r="CR15" s="16">
        <v>0</v>
      </c>
      <c r="CS15" s="16">
        <v>0</v>
      </c>
      <c r="CT15" s="15">
        <f t="shared" si="43"/>
        <v>0</v>
      </c>
      <c r="CU15" s="16">
        <f t="shared" si="44"/>
        <v>1272.96</v>
      </c>
      <c r="CV15" s="16">
        <v>0</v>
      </c>
      <c r="CW15" s="16">
        <v>0</v>
      </c>
      <c r="CX15" s="15">
        <f t="shared" si="45"/>
        <v>1272.96</v>
      </c>
      <c r="CY15" s="15">
        <f t="shared" si="46"/>
        <v>1272.96</v>
      </c>
      <c r="CZ15" s="15">
        <f t="shared" si="1"/>
        <v>31025.97</v>
      </c>
      <c r="DA15" s="16">
        <v>44280</v>
      </c>
      <c r="DB15" s="16">
        <v>8400</v>
      </c>
      <c r="DC15" s="16">
        <v>10140</v>
      </c>
      <c r="DD15" s="16">
        <v>11160</v>
      </c>
      <c r="DE15" s="16">
        <f t="shared" si="47"/>
        <v>29700</v>
      </c>
      <c r="DF15" s="16">
        <f t="shared" si="48"/>
        <v>10365.36</v>
      </c>
      <c r="DG15" s="16">
        <f t="shared" si="49"/>
        <v>8340.16</v>
      </c>
      <c r="DH15" s="16">
        <f t="shared" si="50"/>
        <v>7482.4</v>
      </c>
      <c r="DI15" s="16">
        <f t="shared" si="51"/>
        <v>26187.919999999998</v>
      </c>
      <c r="DJ15" s="16">
        <f t="shared" si="52"/>
        <v>100167.92</v>
      </c>
      <c r="DK15" s="16">
        <v>0</v>
      </c>
      <c r="DL15" s="16">
        <v>0</v>
      </c>
      <c r="DM15" s="16">
        <v>0</v>
      </c>
      <c r="DN15" s="16">
        <v>0</v>
      </c>
      <c r="DO15" s="6">
        <f t="shared" si="53"/>
        <v>0</v>
      </c>
      <c r="DP15" s="16">
        <f t="shared" si="54"/>
        <v>619.36</v>
      </c>
      <c r="DQ15" s="16">
        <f t="shared" si="55"/>
        <v>619.36</v>
      </c>
      <c r="DR15" s="16">
        <f t="shared" si="56"/>
        <v>423.12</v>
      </c>
      <c r="DS15" s="14">
        <f t="shared" si="57"/>
        <v>1661.8400000000001</v>
      </c>
      <c r="DT15" s="14">
        <f t="shared" si="58"/>
        <v>1661.8400000000001</v>
      </c>
      <c r="DU15" s="14">
        <f t="shared" si="59"/>
        <v>101829.75999999999</v>
      </c>
      <c r="DV15" s="14">
        <f t="shared" si="60"/>
        <v>1642783.41</v>
      </c>
      <c r="DW15" s="9">
        <v>109</v>
      </c>
      <c r="DX15" s="9" t="s">
        <v>184</v>
      </c>
      <c r="DY15" s="9" t="s">
        <v>180</v>
      </c>
      <c r="DZ15" s="9" t="s">
        <v>181</v>
      </c>
      <c r="EA15" s="9" t="s">
        <v>182</v>
      </c>
      <c r="EB15" s="9" t="s">
        <v>183</v>
      </c>
      <c r="EC15" s="9">
        <v>1803830</v>
      </c>
    </row>
    <row r="16" spans="1:133" x14ac:dyDescent="0.25">
      <c r="A16" s="9" t="s">
        <v>185</v>
      </c>
      <c r="B16" s="10">
        <v>2</v>
      </c>
      <c r="C16" s="10">
        <v>2</v>
      </c>
      <c r="D16" s="10">
        <v>2</v>
      </c>
      <c r="E16" s="10">
        <v>2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1">
        <v>18080.59</v>
      </c>
      <c r="M16" s="12">
        <v>3021.63</v>
      </c>
      <c r="N16" s="12">
        <v>4566.82</v>
      </c>
      <c r="O16" s="12">
        <v>15821.83</v>
      </c>
      <c r="P16" s="11">
        <f t="shared" si="2"/>
        <v>23410.28</v>
      </c>
      <c r="Q16" s="12">
        <f t="shared" si="3"/>
        <v>7826.4</v>
      </c>
      <c r="R16" s="12">
        <f t="shared" si="4"/>
        <v>5515.68</v>
      </c>
      <c r="S16" s="12">
        <f t="shared" si="5"/>
        <v>5719.98</v>
      </c>
      <c r="T16" s="11">
        <f t="shared" si="6"/>
        <v>19062.059999999998</v>
      </c>
      <c r="U16" s="11">
        <f t="shared" si="7"/>
        <v>60552.929999999993</v>
      </c>
      <c r="V16" s="13">
        <v>62156.639999999999</v>
      </c>
      <c r="W16" s="14">
        <v>13558.48</v>
      </c>
      <c r="X16" s="14">
        <v>10685.26</v>
      </c>
      <c r="Y16" s="12">
        <v>8887.11</v>
      </c>
      <c r="Z16" s="13">
        <f t="shared" si="8"/>
        <v>33130.85</v>
      </c>
      <c r="AA16" s="12">
        <f t="shared" si="9"/>
        <v>8695.66</v>
      </c>
      <c r="AB16" s="14">
        <v>0</v>
      </c>
      <c r="AC16" s="14">
        <v>0</v>
      </c>
      <c r="AD16" s="13">
        <f t="shared" si="10"/>
        <v>8695.66</v>
      </c>
      <c r="AE16" s="13">
        <f t="shared" si="11"/>
        <v>103983.15</v>
      </c>
      <c r="AF16" s="13">
        <v>863.95</v>
      </c>
      <c r="AG16" s="14">
        <v>0</v>
      </c>
      <c r="AH16" s="14">
        <v>345.78</v>
      </c>
      <c r="AI16" s="12">
        <v>604.34</v>
      </c>
      <c r="AJ16" s="13">
        <f t="shared" si="12"/>
        <v>950.12</v>
      </c>
      <c r="AK16" s="12">
        <f t="shared" si="13"/>
        <v>3105.6</v>
      </c>
      <c r="AL16" s="14">
        <v>0</v>
      </c>
      <c r="AM16" s="14">
        <v>0</v>
      </c>
      <c r="AN16" s="13">
        <f t="shared" si="14"/>
        <v>3105.6</v>
      </c>
      <c r="AO16" s="13">
        <f t="shared" si="15"/>
        <v>4919.67</v>
      </c>
      <c r="AP16" s="13">
        <v>10294.5</v>
      </c>
      <c r="AQ16" s="14">
        <v>1666.46</v>
      </c>
      <c r="AR16" s="14">
        <v>1631.32</v>
      </c>
      <c r="AS16" s="12">
        <v>390.95</v>
      </c>
      <c r="AT16" s="13">
        <f t="shared" si="16"/>
        <v>3688.7299999999996</v>
      </c>
      <c r="AU16" s="12">
        <f t="shared" si="17"/>
        <v>2237.38</v>
      </c>
      <c r="AV16" s="14">
        <v>0</v>
      </c>
      <c r="AW16" s="14">
        <v>0</v>
      </c>
      <c r="AX16" s="13">
        <f t="shared" si="18"/>
        <v>2237.38</v>
      </c>
      <c r="AY16" s="13">
        <f t="shared" si="19"/>
        <v>16220.61</v>
      </c>
      <c r="AZ16" s="13">
        <f t="shared" si="0"/>
        <v>125123.43</v>
      </c>
      <c r="BA16" s="13">
        <v>11300.35</v>
      </c>
      <c r="BB16" s="14">
        <v>0</v>
      </c>
      <c r="BC16" s="14">
        <v>0</v>
      </c>
      <c r="BD16" s="14">
        <v>2393.7399999999998</v>
      </c>
      <c r="BE16" s="13">
        <f t="shared" si="20"/>
        <v>2393.7399999999998</v>
      </c>
      <c r="BF16" s="14">
        <f t="shared" si="21"/>
        <v>1089</v>
      </c>
      <c r="BG16" s="14">
        <f t="shared" si="22"/>
        <v>419.06</v>
      </c>
      <c r="BH16" s="14">
        <f t="shared" si="23"/>
        <v>419.08</v>
      </c>
      <c r="BI16" s="13">
        <f t="shared" si="24"/>
        <v>1927.1399999999999</v>
      </c>
      <c r="BJ16" s="13">
        <f t="shared" si="25"/>
        <v>15621.23</v>
      </c>
      <c r="BK16" s="13">
        <v>0</v>
      </c>
      <c r="BL16" s="14">
        <v>0</v>
      </c>
      <c r="BM16" s="14">
        <v>0</v>
      </c>
      <c r="BN16" s="14">
        <v>0</v>
      </c>
      <c r="BO16" s="13">
        <f t="shared" si="26"/>
        <v>0</v>
      </c>
      <c r="BP16" s="14">
        <f t="shared" si="27"/>
        <v>211.18</v>
      </c>
      <c r="BQ16" s="14">
        <f t="shared" si="28"/>
        <v>133.47999999999999</v>
      </c>
      <c r="BR16" s="14">
        <v>0</v>
      </c>
      <c r="BS16" s="13">
        <f t="shared" si="29"/>
        <v>344.65999999999997</v>
      </c>
      <c r="BT16" s="13">
        <f t="shared" si="30"/>
        <v>344.65999999999997</v>
      </c>
      <c r="BU16" s="11">
        <v>17601.3</v>
      </c>
      <c r="BV16" s="14">
        <v>2516.1</v>
      </c>
      <c r="BW16" s="14">
        <v>0</v>
      </c>
      <c r="BX16" s="14">
        <v>2516.1</v>
      </c>
      <c r="BY16" s="11">
        <f t="shared" si="31"/>
        <v>5032.2</v>
      </c>
      <c r="BZ16" s="14">
        <f t="shared" si="32"/>
        <v>280.5</v>
      </c>
      <c r="CA16" s="14">
        <f t="shared" si="33"/>
        <v>280.5</v>
      </c>
      <c r="CB16" s="14">
        <f t="shared" si="34"/>
        <v>322.62</v>
      </c>
      <c r="CC16" s="11">
        <f t="shared" si="35"/>
        <v>883.62</v>
      </c>
      <c r="CD16" s="11">
        <f t="shared" si="36"/>
        <v>23517.119999999999</v>
      </c>
      <c r="CE16" s="15">
        <v>420.54</v>
      </c>
      <c r="CF16" s="16">
        <v>420.54</v>
      </c>
      <c r="CG16" s="16">
        <v>420.54</v>
      </c>
      <c r="CH16" s="16">
        <v>420.54</v>
      </c>
      <c r="CI16" s="15">
        <f t="shared" si="37"/>
        <v>1261.6200000000001</v>
      </c>
      <c r="CJ16" s="16">
        <f t="shared" si="38"/>
        <v>52.86</v>
      </c>
      <c r="CK16" s="16">
        <f t="shared" si="39"/>
        <v>50.98</v>
      </c>
      <c r="CL16" s="16">
        <f t="shared" si="40"/>
        <v>60.12</v>
      </c>
      <c r="CM16" s="15">
        <f t="shared" si="41"/>
        <v>163.96</v>
      </c>
      <c r="CN16" s="15">
        <f t="shared" si="42"/>
        <v>1846.1200000000001</v>
      </c>
      <c r="CO16" s="15">
        <v>0</v>
      </c>
      <c r="CP16" s="15">
        <v>0</v>
      </c>
      <c r="CQ16" s="16">
        <v>0</v>
      </c>
      <c r="CR16" s="16">
        <v>0</v>
      </c>
      <c r="CS16" s="16">
        <v>0</v>
      </c>
      <c r="CT16" s="15">
        <f t="shared" si="43"/>
        <v>0</v>
      </c>
      <c r="CU16" s="16">
        <f t="shared" si="44"/>
        <v>318.24</v>
      </c>
      <c r="CV16" s="16">
        <v>0</v>
      </c>
      <c r="CW16" s="16">
        <v>0</v>
      </c>
      <c r="CX16" s="15">
        <f t="shared" si="45"/>
        <v>318.24</v>
      </c>
      <c r="CY16" s="15">
        <f t="shared" si="46"/>
        <v>318.24</v>
      </c>
      <c r="CZ16" s="15">
        <f t="shared" si="1"/>
        <v>26026.14</v>
      </c>
      <c r="DA16" s="16">
        <v>1680</v>
      </c>
      <c r="DB16" s="16">
        <v>240</v>
      </c>
      <c r="DC16" s="16">
        <v>360</v>
      </c>
      <c r="DD16" s="16">
        <v>240</v>
      </c>
      <c r="DE16" s="16">
        <f t="shared" si="47"/>
        <v>840</v>
      </c>
      <c r="DF16" s="16">
        <f t="shared" si="48"/>
        <v>2591.34</v>
      </c>
      <c r="DG16" s="16">
        <f t="shared" si="49"/>
        <v>2085.04</v>
      </c>
      <c r="DH16" s="16">
        <f t="shared" si="50"/>
        <v>1870.6</v>
      </c>
      <c r="DI16" s="16">
        <f t="shared" si="51"/>
        <v>6546.98</v>
      </c>
      <c r="DJ16" s="16">
        <f t="shared" si="52"/>
        <v>9066.98</v>
      </c>
      <c r="DK16" s="16">
        <v>0</v>
      </c>
      <c r="DL16" s="16">
        <v>0</v>
      </c>
      <c r="DM16" s="16">
        <v>0</v>
      </c>
      <c r="DN16" s="16">
        <v>0</v>
      </c>
      <c r="DO16" s="6">
        <f t="shared" si="53"/>
        <v>0</v>
      </c>
      <c r="DP16" s="16">
        <f t="shared" si="54"/>
        <v>154.84</v>
      </c>
      <c r="DQ16" s="16">
        <f t="shared" si="55"/>
        <v>154.84</v>
      </c>
      <c r="DR16" s="16">
        <f t="shared" si="56"/>
        <v>105.78</v>
      </c>
      <c r="DS16" s="14">
        <f t="shared" si="57"/>
        <v>415.46000000000004</v>
      </c>
      <c r="DT16" s="14">
        <f t="shared" si="58"/>
        <v>415.46000000000004</v>
      </c>
      <c r="DU16" s="14">
        <f t="shared" si="59"/>
        <v>9482.4399999999987</v>
      </c>
      <c r="DV16" s="14">
        <f t="shared" si="60"/>
        <v>236806.16999999998</v>
      </c>
      <c r="DW16" s="9">
        <v>43</v>
      </c>
      <c r="DX16" s="9" t="s">
        <v>185</v>
      </c>
      <c r="DY16" s="9" t="s">
        <v>180</v>
      </c>
      <c r="DZ16" s="9" t="s">
        <v>181</v>
      </c>
      <c r="EA16" s="9" t="s">
        <v>182</v>
      </c>
      <c r="EB16" s="9" t="s">
        <v>183</v>
      </c>
      <c r="EC16" s="9">
        <v>1564954</v>
      </c>
    </row>
    <row r="17" spans="1:133" x14ac:dyDescent="0.25">
      <c r="A17" s="17" t="s">
        <v>186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1">
        <v>1590.79</v>
      </c>
      <c r="M17" s="12">
        <v>0</v>
      </c>
      <c r="N17" s="12">
        <v>0</v>
      </c>
      <c r="O17" s="12">
        <v>31.22</v>
      </c>
      <c r="P17" s="11">
        <f t="shared" si="2"/>
        <v>31.22</v>
      </c>
      <c r="Q17" s="12">
        <f t="shared" si="3"/>
        <v>3913.2</v>
      </c>
      <c r="R17" s="12">
        <f t="shared" si="4"/>
        <v>2757.84</v>
      </c>
      <c r="S17" s="12">
        <f t="shared" si="5"/>
        <v>2859.99</v>
      </c>
      <c r="T17" s="11">
        <f t="shared" si="6"/>
        <v>9531.0299999999988</v>
      </c>
      <c r="U17" s="11">
        <f t="shared" si="7"/>
        <v>11153.039999999999</v>
      </c>
      <c r="V17" s="13">
        <v>3385.39</v>
      </c>
      <c r="W17" s="14">
        <v>1237.44</v>
      </c>
      <c r="X17" s="14">
        <v>220.47</v>
      </c>
      <c r="Y17" s="12">
        <v>332.89</v>
      </c>
      <c r="Z17" s="13">
        <f t="shared" si="8"/>
        <v>1790.8000000000002</v>
      </c>
      <c r="AA17" s="12">
        <f t="shared" si="9"/>
        <v>4347.83</v>
      </c>
      <c r="AB17" s="14">
        <v>0</v>
      </c>
      <c r="AC17" s="14">
        <v>0</v>
      </c>
      <c r="AD17" s="13">
        <f t="shared" si="10"/>
        <v>4347.83</v>
      </c>
      <c r="AE17" s="13">
        <f t="shared" si="11"/>
        <v>9524.02</v>
      </c>
      <c r="AF17" s="13">
        <v>1008.89</v>
      </c>
      <c r="AG17" s="14">
        <v>0</v>
      </c>
      <c r="AH17" s="14">
        <v>0</v>
      </c>
      <c r="AI17" s="12">
        <v>0</v>
      </c>
      <c r="AJ17" s="13">
        <f t="shared" si="12"/>
        <v>0</v>
      </c>
      <c r="AK17" s="12">
        <f t="shared" si="13"/>
        <v>1552.8</v>
      </c>
      <c r="AL17" s="14">
        <v>0</v>
      </c>
      <c r="AM17" s="14">
        <v>0</v>
      </c>
      <c r="AN17" s="13">
        <f t="shared" si="14"/>
        <v>1552.8</v>
      </c>
      <c r="AO17" s="13">
        <f t="shared" si="15"/>
        <v>2561.69</v>
      </c>
      <c r="AP17" s="13">
        <v>2506.4899999999998</v>
      </c>
      <c r="AQ17" s="14">
        <v>3269.99</v>
      </c>
      <c r="AR17" s="14">
        <v>0</v>
      </c>
      <c r="AS17" s="12">
        <v>0</v>
      </c>
      <c r="AT17" s="13">
        <f t="shared" si="16"/>
        <v>3269.99</v>
      </c>
      <c r="AU17" s="12">
        <f t="shared" si="17"/>
        <v>1118.69</v>
      </c>
      <c r="AV17" s="14">
        <v>0</v>
      </c>
      <c r="AW17" s="14">
        <v>0</v>
      </c>
      <c r="AX17" s="13">
        <f t="shared" si="18"/>
        <v>1118.69</v>
      </c>
      <c r="AY17" s="13">
        <f t="shared" si="19"/>
        <v>6895.17</v>
      </c>
      <c r="AZ17" s="13">
        <f t="shared" si="0"/>
        <v>18980.88</v>
      </c>
      <c r="BA17" s="13">
        <v>0</v>
      </c>
      <c r="BB17" s="14">
        <v>0</v>
      </c>
      <c r="BC17" s="14">
        <v>0</v>
      </c>
      <c r="BD17" s="14">
        <v>0</v>
      </c>
      <c r="BE17" s="13">
        <f t="shared" si="20"/>
        <v>0</v>
      </c>
      <c r="BF17" s="14">
        <f t="shared" si="21"/>
        <v>544.5</v>
      </c>
      <c r="BG17" s="14">
        <f t="shared" si="22"/>
        <v>209.53</v>
      </c>
      <c r="BH17" s="14">
        <f t="shared" si="23"/>
        <v>209.54</v>
      </c>
      <c r="BI17" s="13">
        <f t="shared" si="24"/>
        <v>963.56999999999994</v>
      </c>
      <c r="BJ17" s="13">
        <f t="shared" si="25"/>
        <v>963.56999999999994</v>
      </c>
      <c r="BK17" s="13">
        <v>0</v>
      </c>
      <c r="BL17" s="14">
        <v>0</v>
      </c>
      <c r="BM17" s="14">
        <v>0</v>
      </c>
      <c r="BN17" s="14">
        <v>0</v>
      </c>
      <c r="BO17" s="13">
        <f t="shared" si="26"/>
        <v>0</v>
      </c>
      <c r="BP17" s="14">
        <f t="shared" si="27"/>
        <v>105.59</v>
      </c>
      <c r="BQ17" s="14">
        <f t="shared" si="28"/>
        <v>66.739999999999995</v>
      </c>
      <c r="BR17" s="14">
        <v>0</v>
      </c>
      <c r="BS17" s="13">
        <f t="shared" si="29"/>
        <v>172.32999999999998</v>
      </c>
      <c r="BT17" s="13">
        <f t="shared" si="30"/>
        <v>172.32999999999998</v>
      </c>
      <c r="BU17" s="11">
        <v>0</v>
      </c>
      <c r="BV17" s="14">
        <v>0</v>
      </c>
      <c r="BW17" s="14">
        <v>0</v>
      </c>
      <c r="BX17" s="14">
        <v>0</v>
      </c>
      <c r="BY17" s="11">
        <f t="shared" si="31"/>
        <v>0</v>
      </c>
      <c r="BZ17" s="14">
        <f t="shared" si="32"/>
        <v>140.25</v>
      </c>
      <c r="CA17" s="14">
        <f t="shared" si="33"/>
        <v>140.25</v>
      </c>
      <c r="CB17" s="14">
        <f t="shared" si="34"/>
        <v>161.31</v>
      </c>
      <c r="CC17" s="11">
        <f t="shared" si="35"/>
        <v>441.81</v>
      </c>
      <c r="CD17" s="11">
        <f t="shared" si="36"/>
        <v>441.81</v>
      </c>
      <c r="CE17" s="15">
        <v>0</v>
      </c>
      <c r="CF17" s="16">
        <v>0</v>
      </c>
      <c r="CG17" s="16">
        <v>0</v>
      </c>
      <c r="CH17" s="16">
        <v>0</v>
      </c>
      <c r="CI17" s="15">
        <f t="shared" si="37"/>
        <v>0</v>
      </c>
      <c r="CJ17" s="16">
        <f t="shared" si="38"/>
        <v>26.43</v>
      </c>
      <c r="CK17" s="16">
        <f t="shared" si="39"/>
        <v>25.49</v>
      </c>
      <c r="CL17" s="16">
        <f t="shared" si="40"/>
        <v>30.06</v>
      </c>
      <c r="CM17" s="15">
        <f t="shared" si="41"/>
        <v>81.98</v>
      </c>
      <c r="CN17" s="15">
        <f t="shared" si="42"/>
        <v>81.98</v>
      </c>
      <c r="CO17" s="15">
        <v>0</v>
      </c>
      <c r="CP17" s="15">
        <v>0</v>
      </c>
      <c r="CQ17" s="16">
        <v>0</v>
      </c>
      <c r="CR17" s="16">
        <v>0</v>
      </c>
      <c r="CS17" s="16">
        <v>0</v>
      </c>
      <c r="CT17" s="15">
        <f t="shared" si="43"/>
        <v>0</v>
      </c>
      <c r="CU17" s="16">
        <f t="shared" si="44"/>
        <v>159.12</v>
      </c>
      <c r="CV17" s="16">
        <v>0</v>
      </c>
      <c r="CW17" s="16">
        <v>0</v>
      </c>
      <c r="CX17" s="15">
        <f t="shared" si="45"/>
        <v>159.12</v>
      </c>
      <c r="CY17" s="15">
        <f t="shared" si="46"/>
        <v>159.12</v>
      </c>
      <c r="CZ17" s="15">
        <f t="shared" si="1"/>
        <v>855.24</v>
      </c>
      <c r="DA17" s="16">
        <v>720</v>
      </c>
      <c r="DB17" s="16">
        <v>360</v>
      </c>
      <c r="DC17" s="16">
        <v>0</v>
      </c>
      <c r="DD17" s="16">
        <v>0</v>
      </c>
      <c r="DE17" s="16">
        <f t="shared" si="47"/>
        <v>360</v>
      </c>
      <c r="DF17" s="16">
        <f t="shared" si="48"/>
        <v>1295.67</v>
      </c>
      <c r="DG17" s="16">
        <f t="shared" si="49"/>
        <v>1042.52</v>
      </c>
      <c r="DH17" s="16">
        <f t="shared" si="50"/>
        <v>935.3</v>
      </c>
      <c r="DI17" s="16">
        <f t="shared" si="51"/>
        <v>3273.49</v>
      </c>
      <c r="DJ17" s="16">
        <f t="shared" si="52"/>
        <v>4353.49</v>
      </c>
      <c r="DK17" s="16">
        <v>0</v>
      </c>
      <c r="DL17" s="16">
        <v>0</v>
      </c>
      <c r="DM17" s="16">
        <v>0</v>
      </c>
      <c r="DN17" s="16">
        <v>0</v>
      </c>
      <c r="DO17" s="6">
        <f t="shared" si="53"/>
        <v>0</v>
      </c>
      <c r="DP17" s="16">
        <f t="shared" si="54"/>
        <v>77.42</v>
      </c>
      <c r="DQ17" s="16">
        <f t="shared" si="55"/>
        <v>77.42</v>
      </c>
      <c r="DR17" s="16">
        <f t="shared" si="56"/>
        <v>52.89</v>
      </c>
      <c r="DS17" s="14">
        <f t="shared" si="57"/>
        <v>207.73000000000002</v>
      </c>
      <c r="DT17" s="14">
        <f t="shared" si="58"/>
        <v>207.73000000000002</v>
      </c>
      <c r="DU17" s="14">
        <f t="shared" si="59"/>
        <v>4561.2199999999993</v>
      </c>
      <c r="DV17" s="14">
        <f t="shared" si="60"/>
        <v>36513.949999999997</v>
      </c>
      <c r="DW17" s="9">
        <v>140</v>
      </c>
      <c r="DX17" s="9" t="s">
        <v>186</v>
      </c>
      <c r="DY17" s="9" t="s">
        <v>132</v>
      </c>
      <c r="DZ17" s="9" t="s">
        <v>187</v>
      </c>
      <c r="EA17" s="9" t="s">
        <v>134</v>
      </c>
      <c r="EB17" s="9" t="s">
        <v>188</v>
      </c>
      <c r="EC17" s="9">
        <v>5859362</v>
      </c>
    </row>
    <row r="18" spans="1:133" x14ac:dyDescent="0.25">
      <c r="A18" s="9" t="s">
        <v>189</v>
      </c>
      <c r="B18" s="10">
        <v>1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1">
        <v>28148.46</v>
      </c>
      <c r="M18" s="12">
        <v>19747.7</v>
      </c>
      <c r="N18" s="12">
        <v>24514.400000000001</v>
      </c>
      <c r="O18" s="12">
        <v>0</v>
      </c>
      <c r="P18" s="11">
        <f t="shared" si="2"/>
        <v>44262.100000000006</v>
      </c>
      <c r="Q18" s="12">
        <f t="shared" si="3"/>
        <v>3913.2</v>
      </c>
      <c r="R18" s="12">
        <f t="shared" si="4"/>
        <v>2757.84</v>
      </c>
      <c r="S18" s="12">
        <f t="shared" si="5"/>
        <v>2859.99</v>
      </c>
      <c r="T18" s="11">
        <f t="shared" si="6"/>
        <v>9531.0299999999988</v>
      </c>
      <c r="U18" s="11">
        <f t="shared" si="7"/>
        <v>81941.59</v>
      </c>
      <c r="V18" s="13">
        <v>40899.599999999999</v>
      </c>
      <c r="W18" s="14">
        <v>9599.0300000000007</v>
      </c>
      <c r="X18" s="14">
        <v>4751.4399999999996</v>
      </c>
      <c r="Y18" s="12">
        <v>3480.14</v>
      </c>
      <c r="Z18" s="13">
        <f t="shared" si="8"/>
        <v>17830.61</v>
      </c>
      <c r="AA18" s="12">
        <f t="shared" si="9"/>
        <v>4347.83</v>
      </c>
      <c r="AB18" s="14">
        <v>0</v>
      </c>
      <c r="AC18" s="14">
        <v>0</v>
      </c>
      <c r="AD18" s="13">
        <f t="shared" si="10"/>
        <v>4347.83</v>
      </c>
      <c r="AE18" s="13">
        <f t="shared" si="11"/>
        <v>63078.04</v>
      </c>
      <c r="AF18" s="13">
        <v>8298.6299999999992</v>
      </c>
      <c r="AG18" s="14">
        <v>343.73</v>
      </c>
      <c r="AH18" s="14">
        <v>2129.0700000000002</v>
      </c>
      <c r="AI18" s="12">
        <v>1402.08</v>
      </c>
      <c r="AJ18" s="13">
        <f t="shared" si="12"/>
        <v>3874.88</v>
      </c>
      <c r="AK18" s="12">
        <f t="shared" si="13"/>
        <v>1552.8</v>
      </c>
      <c r="AL18" s="14">
        <v>0</v>
      </c>
      <c r="AM18" s="14">
        <v>0</v>
      </c>
      <c r="AN18" s="13">
        <f t="shared" si="14"/>
        <v>1552.8</v>
      </c>
      <c r="AO18" s="13">
        <f t="shared" si="15"/>
        <v>13726.309999999998</v>
      </c>
      <c r="AP18" s="13">
        <v>10959.67</v>
      </c>
      <c r="AQ18" s="14">
        <v>1062.69</v>
      </c>
      <c r="AR18" s="14">
        <v>2493.88</v>
      </c>
      <c r="AS18" s="12">
        <v>983.16</v>
      </c>
      <c r="AT18" s="13">
        <f t="shared" si="16"/>
        <v>4539.7300000000005</v>
      </c>
      <c r="AU18" s="12">
        <f t="shared" si="17"/>
        <v>1118.69</v>
      </c>
      <c r="AV18" s="14">
        <v>0</v>
      </c>
      <c r="AW18" s="14">
        <v>0</v>
      </c>
      <c r="AX18" s="13">
        <f t="shared" si="18"/>
        <v>1118.69</v>
      </c>
      <c r="AY18" s="13">
        <f t="shared" si="19"/>
        <v>16618.09</v>
      </c>
      <c r="AZ18" s="13">
        <f t="shared" si="0"/>
        <v>93422.44</v>
      </c>
      <c r="BA18" s="13">
        <v>0</v>
      </c>
      <c r="BB18" s="14">
        <v>0</v>
      </c>
      <c r="BC18" s="14">
        <v>0</v>
      </c>
      <c r="BD18" s="14">
        <v>0</v>
      </c>
      <c r="BE18" s="13">
        <f t="shared" si="20"/>
        <v>0</v>
      </c>
      <c r="BF18" s="14">
        <f t="shared" si="21"/>
        <v>544.5</v>
      </c>
      <c r="BG18" s="14">
        <f t="shared" si="22"/>
        <v>209.53</v>
      </c>
      <c r="BH18" s="14">
        <f t="shared" si="23"/>
        <v>209.54</v>
      </c>
      <c r="BI18" s="13">
        <f t="shared" si="24"/>
        <v>963.56999999999994</v>
      </c>
      <c r="BJ18" s="13">
        <f t="shared" si="25"/>
        <v>963.56999999999994</v>
      </c>
      <c r="BK18" s="13">
        <v>0</v>
      </c>
      <c r="BL18" s="14">
        <v>0</v>
      </c>
      <c r="BM18" s="14">
        <v>0</v>
      </c>
      <c r="BN18" s="14">
        <v>0</v>
      </c>
      <c r="BO18" s="13">
        <f t="shared" si="26"/>
        <v>0</v>
      </c>
      <c r="BP18" s="14">
        <f t="shared" si="27"/>
        <v>105.59</v>
      </c>
      <c r="BQ18" s="14">
        <f t="shared" si="28"/>
        <v>66.739999999999995</v>
      </c>
      <c r="BR18" s="14">
        <v>0</v>
      </c>
      <c r="BS18" s="13">
        <f t="shared" si="29"/>
        <v>172.32999999999998</v>
      </c>
      <c r="BT18" s="13">
        <f t="shared" si="30"/>
        <v>172.32999999999998</v>
      </c>
      <c r="BU18" s="11">
        <v>0</v>
      </c>
      <c r="BV18" s="14">
        <v>0</v>
      </c>
      <c r="BW18" s="14">
        <v>0</v>
      </c>
      <c r="BX18" s="14">
        <v>0</v>
      </c>
      <c r="BY18" s="11">
        <f t="shared" si="31"/>
        <v>0</v>
      </c>
      <c r="BZ18" s="14">
        <f t="shared" si="32"/>
        <v>140.25</v>
      </c>
      <c r="CA18" s="14">
        <f t="shared" si="33"/>
        <v>140.25</v>
      </c>
      <c r="CB18" s="14">
        <f t="shared" si="34"/>
        <v>161.31</v>
      </c>
      <c r="CC18" s="11">
        <f t="shared" si="35"/>
        <v>441.81</v>
      </c>
      <c r="CD18" s="11">
        <f t="shared" si="36"/>
        <v>441.81</v>
      </c>
      <c r="CE18" s="15">
        <v>0</v>
      </c>
      <c r="CF18" s="16">
        <v>0</v>
      </c>
      <c r="CG18" s="16">
        <v>0</v>
      </c>
      <c r="CH18" s="16">
        <v>0</v>
      </c>
      <c r="CI18" s="15">
        <f t="shared" si="37"/>
        <v>0</v>
      </c>
      <c r="CJ18" s="16">
        <f t="shared" si="38"/>
        <v>26.43</v>
      </c>
      <c r="CK18" s="16">
        <f t="shared" si="39"/>
        <v>25.49</v>
      </c>
      <c r="CL18" s="16">
        <f t="shared" si="40"/>
        <v>30.06</v>
      </c>
      <c r="CM18" s="15">
        <f t="shared" si="41"/>
        <v>81.98</v>
      </c>
      <c r="CN18" s="15">
        <f t="shared" si="42"/>
        <v>81.98</v>
      </c>
      <c r="CO18" s="15">
        <v>0</v>
      </c>
      <c r="CP18" s="15">
        <v>0</v>
      </c>
      <c r="CQ18" s="16">
        <v>0</v>
      </c>
      <c r="CR18" s="16">
        <v>0</v>
      </c>
      <c r="CS18" s="16">
        <v>0</v>
      </c>
      <c r="CT18" s="15">
        <f t="shared" si="43"/>
        <v>0</v>
      </c>
      <c r="CU18" s="16">
        <f t="shared" si="44"/>
        <v>159.12</v>
      </c>
      <c r="CV18" s="16">
        <v>0</v>
      </c>
      <c r="CW18" s="16">
        <v>0</v>
      </c>
      <c r="CX18" s="15">
        <f t="shared" si="45"/>
        <v>159.12</v>
      </c>
      <c r="CY18" s="15">
        <f t="shared" si="46"/>
        <v>159.12</v>
      </c>
      <c r="CZ18" s="15">
        <f t="shared" si="1"/>
        <v>855.24</v>
      </c>
      <c r="DA18" s="16">
        <v>2400</v>
      </c>
      <c r="DB18" s="16">
        <v>240</v>
      </c>
      <c r="DC18" s="16">
        <v>480</v>
      </c>
      <c r="DD18" s="16">
        <v>240</v>
      </c>
      <c r="DE18" s="16">
        <f t="shared" si="47"/>
        <v>960</v>
      </c>
      <c r="DF18" s="16">
        <f t="shared" si="48"/>
        <v>1295.67</v>
      </c>
      <c r="DG18" s="16">
        <f t="shared" si="49"/>
        <v>1042.52</v>
      </c>
      <c r="DH18" s="16">
        <f t="shared" si="50"/>
        <v>935.3</v>
      </c>
      <c r="DI18" s="16">
        <f t="shared" si="51"/>
        <v>3273.49</v>
      </c>
      <c r="DJ18" s="16">
        <f t="shared" si="52"/>
        <v>6633.49</v>
      </c>
      <c r="DK18" s="16">
        <v>0</v>
      </c>
      <c r="DL18" s="16">
        <v>0</v>
      </c>
      <c r="DM18" s="16">
        <v>0</v>
      </c>
      <c r="DN18" s="16">
        <v>0</v>
      </c>
      <c r="DO18" s="6">
        <f t="shared" si="53"/>
        <v>0</v>
      </c>
      <c r="DP18" s="16">
        <f t="shared" si="54"/>
        <v>77.42</v>
      </c>
      <c r="DQ18" s="16">
        <f t="shared" si="55"/>
        <v>77.42</v>
      </c>
      <c r="DR18" s="16">
        <f t="shared" si="56"/>
        <v>52.89</v>
      </c>
      <c r="DS18" s="14">
        <f t="shared" si="57"/>
        <v>207.73000000000002</v>
      </c>
      <c r="DT18" s="14">
        <f t="shared" si="58"/>
        <v>207.73000000000002</v>
      </c>
      <c r="DU18" s="14">
        <f t="shared" si="59"/>
        <v>6841.2199999999993</v>
      </c>
      <c r="DV18" s="14">
        <f t="shared" si="60"/>
        <v>184024.06</v>
      </c>
      <c r="DW18" s="9">
        <v>69</v>
      </c>
      <c r="DX18" s="9" t="s">
        <v>189</v>
      </c>
      <c r="DY18" s="9" t="s">
        <v>142</v>
      </c>
      <c r="DZ18" s="9" t="s">
        <v>190</v>
      </c>
      <c r="EA18" s="9" t="s">
        <v>134</v>
      </c>
      <c r="EB18" s="9" t="s">
        <v>191</v>
      </c>
      <c r="EC18" s="9">
        <v>934935</v>
      </c>
    </row>
    <row r="19" spans="1:133" x14ac:dyDescent="0.25">
      <c r="A19" s="9" t="s">
        <v>192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1">
        <v>16319.81</v>
      </c>
      <c r="M19" s="12">
        <v>3920.56</v>
      </c>
      <c r="N19" s="12">
        <v>349.31</v>
      </c>
      <c r="O19" s="12">
        <v>1652.42</v>
      </c>
      <c r="P19" s="11">
        <f t="shared" si="2"/>
        <v>5922.29</v>
      </c>
      <c r="Q19" s="12">
        <f t="shared" si="3"/>
        <v>3913.2</v>
      </c>
      <c r="R19" s="12">
        <f t="shared" si="4"/>
        <v>2757.84</v>
      </c>
      <c r="S19" s="12">
        <f t="shared" si="5"/>
        <v>2859.99</v>
      </c>
      <c r="T19" s="11">
        <f t="shared" si="6"/>
        <v>9531.0299999999988</v>
      </c>
      <c r="U19" s="11">
        <f t="shared" si="7"/>
        <v>31773.129999999997</v>
      </c>
      <c r="V19" s="13">
        <v>18755.740000000002</v>
      </c>
      <c r="W19" s="14">
        <v>3298.48</v>
      </c>
      <c r="X19" s="14">
        <v>2455.5</v>
      </c>
      <c r="Y19" s="12">
        <v>2956.68</v>
      </c>
      <c r="Z19" s="13">
        <f t="shared" si="8"/>
        <v>8710.66</v>
      </c>
      <c r="AA19" s="12">
        <f t="shared" si="9"/>
        <v>4347.83</v>
      </c>
      <c r="AB19" s="14">
        <v>0</v>
      </c>
      <c r="AC19" s="14">
        <v>0</v>
      </c>
      <c r="AD19" s="13">
        <f t="shared" si="10"/>
        <v>4347.83</v>
      </c>
      <c r="AE19" s="13">
        <f t="shared" si="11"/>
        <v>31814.230000000003</v>
      </c>
      <c r="AF19" s="13">
        <v>5287.99</v>
      </c>
      <c r="AG19" s="14">
        <v>0</v>
      </c>
      <c r="AH19" s="14">
        <v>1098.45</v>
      </c>
      <c r="AI19" s="12">
        <v>291.85000000000002</v>
      </c>
      <c r="AJ19" s="13">
        <f t="shared" si="12"/>
        <v>1390.3000000000002</v>
      </c>
      <c r="AK19" s="12">
        <f t="shared" si="13"/>
        <v>1552.8</v>
      </c>
      <c r="AL19" s="14">
        <v>0</v>
      </c>
      <c r="AM19" s="14">
        <v>0</v>
      </c>
      <c r="AN19" s="13">
        <f t="shared" si="14"/>
        <v>1552.8</v>
      </c>
      <c r="AO19" s="13">
        <f t="shared" si="15"/>
        <v>8231.09</v>
      </c>
      <c r="AP19" s="13">
        <v>20063.54</v>
      </c>
      <c r="AQ19" s="14">
        <v>3824.64</v>
      </c>
      <c r="AR19" s="14">
        <v>2243.04</v>
      </c>
      <c r="AS19" s="12">
        <v>2082.62</v>
      </c>
      <c r="AT19" s="13">
        <f t="shared" si="16"/>
        <v>8150.3</v>
      </c>
      <c r="AU19" s="12">
        <f t="shared" si="17"/>
        <v>1118.69</v>
      </c>
      <c r="AV19" s="14">
        <v>0</v>
      </c>
      <c r="AW19" s="14">
        <v>0</v>
      </c>
      <c r="AX19" s="13">
        <f t="shared" si="18"/>
        <v>1118.69</v>
      </c>
      <c r="AY19" s="13">
        <f t="shared" si="19"/>
        <v>29332.53</v>
      </c>
      <c r="AZ19" s="13">
        <f t="shared" si="0"/>
        <v>69377.850000000006</v>
      </c>
      <c r="BA19" s="13">
        <v>7851.78</v>
      </c>
      <c r="BB19" s="14">
        <v>0</v>
      </c>
      <c r="BC19" s="14">
        <v>3079.05</v>
      </c>
      <c r="BD19" s="14">
        <v>0</v>
      </c>
      <c r="BE19" s="13">
        <f t="shared" si="20"/>
        <v>3079.05</v>
      </c>
      <c r="BF19" s="14">
        <f t="shared" si="21"/>
        <v>544.5</v>
      </c>
      <c r="BG19" s="14">
        <f t="shared" si="22"/>
        <v>209.53</v>
      </c>
      <c r="BH19" s="14">
        <f t="shared" si="23"/>
        <v>209.54</v>
      </c>
      <c r="BI19" s="13">
        <f t="shared" si="24"/>
        <v>963.56999999999994</v>
      </c>
      <c r="BJ19" s="13">
        <f t="shared" si="25"/>
        <v>11894.4</v>
      </c>
      <c r="BK19" s="13">
        <v>0</v>
      </c>
      <c r="BL19" s="14">
        <v>0</v>
      </c>
      <c r="BM19" s="14">
        <v>0</v>
      </c>
      <c r="BN19" s="14">
        <v>0</v>
      </c>
      <c r="BO19" s="13">
        <f t="shared" si="26"/>
        <v>0</v>
      </c>
      <c r="BP19" s="14">
        <f t="shared" si="27"/>
        <v>105.59</v>
      </c>
      <c r="BQ19" s="14">
        <f t="shared" si="28"/>
        <v>66.739999999999995</v>
      </c>
      <c r="BR19" s="14">
        <v>0</v>
      </c>
      <c r="BS19" s="13">
        <f t="shared" si="29"/>
        <v>172.32999999999998</v>
      </c>
      <c r="BT19" s="13">
        <f t="shared" si="30"/>
        <v>172.32999999999998</v>
      </c>
      <c r="BU19" s="11">
        <v>0</v>
      </c>
      <c r="BV19" s="14">
        <v>0</v>
      </c>
      <c r="BW19" s="14">
        <v>0</v>
      </c>
      <c r="BX19" s="14">
        <v>0</v>
      </c>
      <c r="BY19" s="11">
        <f t="shared" si="31"/>
        <v>0</v>
      </c>
      <c r="BZ19" s="14">
        <f t="shared" si="32"/>
        <v>140.25</v>
      </c>
      <c r="CA19" s="14">
        <f t="shared" si="33"/>
        <v>140.25</v>
      </c>
      <c r="CB19" s="14">
        <f t="shared" si="34"/>
        <v>161.31</v>
      </c>
      <c r="CC19" s="11">
        <f t="shared" si="35"/>
        <v>441.81</v>
      </c>
      <c r="CD19" s="11">
        <f t="shared" si="36"/>
        <v>441.81</v>
      </c>
      <c r="CE19" s="15">
        <v>0</v>
      </c>
      <c r="CF19" s="16">
        <v>0</v>
      </c>
      <c r="CG19" s="16">
        <v>0</v>
      </c>
      <c r="CH19" s="16">
        <v>0</v>
      </c>
      <c r="CI19" s="15">
        <f t="shared" si="37"/>
        <v>0</v>
      </c>
      <c r="CJ19" s="16">
        <f t="shared" si="38"/>
        <v>26.43</v>
      </c>
      <c r="CK19" s="16">
        <f t="shared" si="39"/>
        <v>25.49</v>
      </c>
      <c r="CL19" s="16">
        <f t="shared" si="40"/>
        <v>30.06</v>
      </c>
      <c r="CM19" s="15">
        <f t="shared" si="41"/>
        <v>81.98</v>
      </c>
      <c r="CN19" s="15">
        <f t="shared" si="42"/>
        <v>81.98</v>
      </c>
      <c r="CO19" s="15">
        <v>0</v>
      </c>
      <c r="CP19" s="15">
        <v>0</v>
      </c>
      <c r="CQ19" s="16">
        <v>0</v>
      </c>
      <c r="CR19" s="16">
        <v>0</v>
      </c>
      <c r="CS19" s="16">
        <v>0</v>
      </c>
      <c r="CT19" s="15">
        <f t="shared" si="43"/>
        <v>0</v>
      </c>
      <c r="CU19" s="16">
        <f t="shared" si="44"/>
        <v>159.12</v>
      </c>
      <c r="CV19" s="16">
        <v>0</v>
      </c>
      <c r="CW19" s="16">
        <v>0</v>
      </c>
      <c r="CX19" s="15">
        <f t="shared" si="45"/>
        <v>159.12</v>
      </c>
      <c r="CY19" s="15">
        <f t="shared" si="46"/>
        <v>159.12</v>
      </c>
      <c r="CZ19" s="15">
        <f t="shared" si="1"/>
        <v>855.24</v>
      </c>
      <c r="DA19" s="16">
        <v>4560</v>
      </c>
      <c r="DB19" s="16">
        <v>480</v>
      </c>
      <c r="DC19" s="16">
        <v>720</v>
      </c>
      <c r="DD19" s="16">
        <v>360</v>
      </c>
      <c r="DE19" s="16">
        <f t="shared" si="47"/>
        <v>1560</v>
      </c>
      <c r="DF19" s="16">
        <f t="shared" si="48"/>
        <v>1295.67</v>
      </c>
      <c r="DG19" s="16">
        <f t="shared" si="49"/>
        <v>1042.52</v>
      </c>
      <c r="DH19" s="16">
        <f t="shared" si="50"/>
        <v>935.3</v>
      </c>
      <c r="DI19" s="16">
        <f t="shared" si="51"/>
        <v>3273.49</v>
      </c>
      <c r="DJ19" s="16">
        <f t="shared" si="52"/>
        <v>9393.49</v>
      </c>
      <c r="DK19" s="16">
        <v>0</v>
      </c>
      <c r="DL19" s="16">
        <v>0</v>
      </c>
      <c r="DM19" s="16">
        <v>0</v>
      </c>
      <c r="DN19" s="16">
        <v>0</v>
      </c>
      <c r="DO19" s="6">
        <f t="shared" si="53"/>
        <v>0</v>
      </c>
      <c r="DP19" s="16">
        <f t="shared" si="54"/>
        <v>77.42</v>
      </c>
      <c r="DQ19" s="16">
        <f t="shared" si="55"/>
        <v>77.42</v>
      </c>
      <c r="DR19" s="16">
        <f t="shared" si="56"/>
        <v>52.89</v>
      </c>
      <c r="DS19" s="14">
        <f t="shared" si="57"/>
        <v>207.73000000000002</v>
      </c>
      <c r="DT19" s="14">
        <f t="shared" si="58"/>
        <v>207.73000000000002</v>
      </c>
      <c r="DU19" s="14">
        <f t="shared" si="59"/>
        <v>9601.2199999999993</v>
      </c>
      <c r="DV19" s="14">
        <f t="shared" si="60"/>
        <v>123501.84000000001</v>
      </c>
      <c r="DW19" s="9">
        <v>4</v>
      </c>
      <c r="DX19" s="9" t="s">
        <v>192</v>
      </c>
      <c r="DY19" s="9" t="s">
        <v>132</v>
      </c>
      <c r="DZ19" s="9" t="s">
        <v>193</v>
      </c>
      <c r="EA19" s="9" t="s">
        <v>134</v>
      </c>
      <c r="EB19" s="9" t="s">
        <v>194</v>
      </c>
      <c r="EC19" s="9">
        <v>4532663</v>
      </c>
    </row>
    <row r="20" spans="1:133" x14ac:dyDescent="0.25">
      <c r="A20" s="9" t="s">
        <v>195</v>
      </c>
      <c r="B20" s="10">
        <v>4</v>
      </c>
      <c r="C20" s="10">
        <v>4</v>
      </c>
      <c r="D20" s="10">
        <v>4</v>
      </c>
      <c r="E20" s="10">
        <v>4</v>
      </c>
      <c r="F20" s="10">
        <v>4</v>
      </c>
      <c r="G20" s="10">
        <v>4</v>
      </c>
      <c r="H20" s="10">
        <v>4</v>
      </c>
      <c r="I20" s="10">
        <v>4</v>
      </c>
      <c r="J20" s="10">
        <v>4</v>
      </c>
      <c r="K20" s="10">
        <v>4</v>
      </c>
      <c r="L20" s="11">
        <v>1128530.76</v>
      </c>
      <c r="M20" s="12">
        <v>192886.1</v>
      </c>
      <c r="N20" s="12">
        <v>211339.76</v>
      </c>
      <c r="O20" s="12">
        <v>199585.56</v>
      </c>
      <c r="P20" s="11">
        <f t="shared" si="2"/>
        <v>603811.41999999993</v>
      </c>
      <c r="Q20" s="12">
        <f t="shared" si="3"/>
        <v>15652.8</v>
      </c>
      <c r="R20" s="12">
        <f t="shared" si="4"/>
        <v>11031.36</v>
      </c>
      <c r="S20" s="12">
        <f t="shared" si="5"/>
        <v>11439.96</v>
      </c>
      <c r="T20" s="11">
        <f t="shared" si="6"/>
        <v>38124.119999999995</v>
      </c>
      <c r="U20" s="11">
        <f t="shared" si="7"/>
        <v>1770466.2999999998</v>
      </c>
      <c r="V20" s="13">
        <v>349363.81</v>
      </c>
      <c r="W20" s="14">
        <v>65634.73</v>
      </c>
      <c r="X20" s="14">
        <v>61789.56</v>
      </c>
      <c r="Y20" s="12">
        <v>68442.25</v>
      </c>
      <c r="Z20" s="13">
        <f t="shared" si="8"/>
        <v>195866.53999999998</v>
      </c>
      <c r="AA20" s="12">
        <f t="shared" si="9"/>
        <v>17391.32</v>
      </c>
      <c r="AB20" s="14">
        <v>0</v>
      </c>
      <c r="AC20" s="14">
        <v>0</v>
      </c>
      <c r="AD20" s="13">
        <f t="shared" si="10"/>
        <v>17391.32</v>
      </c>
      <c r="AE20" s="13">
        <f t="shared" si="11"/>
        <v>562621.66999999993</v>
      </c>
      <c r="AF20" s="13">
        <v>443065.37</v>
      </c>
      <c r="AG20" s="14">
        <v>77804.160000000003</v>
      </c>
      <c r="AH20" s="14">
        <v>54726.96</v>
      </c>
      <c r="AI20" s="12">
        <v>69486.94</v>
      </c>
      <c r="AJ20" s="13">
        <f t="shared" si="12"/>
        <v>202018.06</v>
      </c>
      <c r="AK20" s="12">
        <f t="shared" si="13"/>
        <v>6211.2</v>
      </c>
      <c r="AL20" s="14">
        <v>0</v>
      </c>
      <c r="AM20" s="14">
        <v>0</v>
      </c>
      <c r="AN20" s="13">
        <f t="shared" si="14"/>
        <v>6211.2</v>
      </c>
      <c r="AO20" s="13">
        <f t="shared" si="15"/>
        <v>651294.62999999989</v>
      </c>
      <c r="AP20" s="13">
        <v>2154855.4</v>
      </c>
      <c r="AQ20" s="14">
        <v>419525.17</v>
      </c>
      <c r="AR20" s="14">
        <v>437111.92</v>
      </c>
      <c r="AS20" s="12">
        <v>398329.1</v>
      </c>
      <c r="AT20" s="13">
        <f t="shared" si="16"/>
        <v>1254966.19</v>
      </c>
      <c r="AU20" s="12">
        <f t="shared" si="17"/>
        <v>4474.76</v>
      </c>
      <c r="AV20" s="14">
        <v>0</v>
      </c>
      <c r="AW20" s="14">
        <v>0</v>
      </c>
      <c r="AX20" s="13">
        <f t="shared" si="18"/>
        <v>4474.76</v>
      </c>
      <c r="AY20" s="13">
        <f t="shared" si="19"/>
        <v>3414296.3499999996</v>
      </c>
      <c r="AZ20" s="13">
        <f t="shared" si="0"/>
        <v>4628212.6499999994</v>
      </c>
      <c r="BA20" s="13">
        <v>19370.080000000002</v>
      </c>
      <c r="BB20" s="14">
        <v>13580.66</v>
      </c>
      <c r="BC20" s="14">
        <v>1094.26</v>
      </c>
      <c r="BD20" s="14">
        <v>18598.16</v>
      </c>
      <c r="BE20" s="13">
        <f t="shared" si="20"/>
        <v>33273.08</v>
      </c>
      <c r="BF20" s="14">
        <f t="shared" si="21"/>
        <v>2178</v>
      </c>
      <c r="BG20" s="14">
        <f t="shared" si="22"/>
        <v>838.12</v>
      </c>
      <c r="BH20" s="14">
        <f t="shared" si="23"/>
        <v>838.16</v>
      </c>
      <c r="BI20" s="13">
        <f t="shared" si="24"/>
        <v>3854.2799999999997</v>
      </c>
      <c r="BJ20" s="13">
        <f t="shared" si="25"/>
        <v>56497.440000000002</v>
      </c>
      <c r="BK20" s="13">
        <v>0</v>
      </c>
      <c r="BL20" s="14">
        <v>2724.83</v>
      </c>
      <c r="BM20" s="14">
        <v>2724.83</v>
      </c>
      <c r="BN20" s="14">
        <v>7024.92</v>
      </c>
      <c r="BO20" s="13">
        <f t="shared" si="26"/>
        <v>12474.58</v>
      </c>
      <c r="BP20" s="14">
        <f t="shared" si="27"/>
        <v>422.36</v>
      </c>
      <c r="BQ20" s="14">
        <f t="shared" si="28"/>
        <v>266.95999999999998</v>
      </c>
      <c r="BR20" s="14">
        <v>0</v>
      </c>
      <c r="BS20" s="13">
        <f t="shared" si="29"/>
        <v>689.31999999999994</v>
      </c>
      <c r="BT20" s="13">
        <f t="shared" si="30"/>
        <v>13163.9</v>
      </c>
      <c r="BU20" s="11">
        <v>14370.42</v>
      </c>
      <c r="BV20" s="14">
        <v>2889</v>
      </c>
      <c r="BW20" s="14">
        <v>2889</v>
      </c>
      <c r="BX20" s="14">
        <v>2889</v>
      </c>
      <c r="BY20" s="11">
        <f t="shared" si="31"/>
        <v>8667</v>
      </c>
      <c r="BZ20" s="14">
        <f t="shared" si="32"/>
        <v>561</v>
      </c>
      <c r="CA20" s="14">
        <f t="shared" si="33"/>
        <v>561</v>
      </c>
      <c r="CB20" s="14">
        <f t="shared" si="34"/>
        <v>645.24</v>
      </c>
      <c r="CC20" s="11">
        <f t="shared" si="35"/>
        <v>1767.24</v>
      </c>
      <c r="CD20" s="11">
        <f t="shared" si="36"/>
        <v>24804.66</v>
      </c>
      <c r="CE20" s="15">
        <v>5467.01</v>
      </c>
      <c r="CF20" s="16">
        <v>841.08</v>
      </c>
      <c r="CG20" s="16">
        <v>2523.2199999999998</v>
      </c>
      <c r="CH20" s="16">
        <v>841.08</v>
      </c>
      <c r="CI20" s="15">
        <f t="shared" si="37"/>
        <v>4205.38</v>
      </c>
      <c r="CJ20" s="16">
        <f t="shared" si="38"/>
        <v>105.72</v>
      </c>
      <c r="CK20" s="16">
        <f t="shared" si="39"/>
        <v>101.96</v>
      </c>
      <c r="CL20" s="16">
        <f t="shared" si="40"/>
        <v>120.24</v>
      </c>
      <c r="CM20" s="15">
        <f t="shared" si="41"/>
        <v>327.92</v>
      </c>
      <c r="CN20" s="15">
        <f t="shared" si="42"/>
        <v>10000.31</v>
      </c>
      <c r="CO20" s="15">
        <v>0</v>
      </c>
      <c r="CP20" s="15">
        <v>0</v>
      </c>
      <c r="CQ20" s="16">
        <v>0</v>
      </c>
      <c r="CR20" s="16">
        <v>0</v>
      </c>
      <c r="CS20" s="16">
        <v>0</v>
      </c>
      <c r="CT20" s="15">
        <f t="shared" si="43"/>
        <v>0</v>
      </c>
      <c r="CU20" s="16">
        <f t="shared" si="44"/>
        <v>636.48</v>
      </c>
      <c r="CV20" s="16">
        <v>0</v>
      </c>
      <c r="CW20" s="16">
        <v>0</v>
      </c>
      <c r="CX20" s="15">
        <f t="shared" si="45"/>
        <v>636.48</v>
      </c>
      <c r="CY20" s="15">
        <f t="shared" si="46"/>
        <v>636.48</v>
      </c>
      <c r="CZ20" s="15">
        <f t="shared" si="1"/>
        <v>48605.35</v>
      </c>
      <c r="DA20" s="16">
        <v>379812</v>
      </c>
      <c r="DB20" s="16">
        <v>72000</v>
      </c>
      <c r="DC20" s="16">
        <v>68340</v>
      </c>
      <c r="DD20" s="16">
        <v>63840</v>
      </c>
      <c r="DE20" s="16">
        <f t="shared" si="47"/>
        <v>204180</v>
      </c>
      <c r="DF20" s="16">
        <f t="shared" si="48"/>
        <v>5182.68</v>
      </c>
      <c r="DG20" s="16">
        <f t="shared" si="49"/>
        <v>4170.08</v>
      </c>
      <c r="DH20" s="16">
        <f t="shared" si="50"/>
        <v>3741.2</v>
      </c>
      <c r="DI20" s="16">
        <f t="shared" si="51"/>
        <v>13093.96</v>
      </c>
      <c r="DJ20" s="16">
        <f t="shared" si="52"/>
        <v>597085.96</v>
      </c>
      <c r="DK20" s="16">
        <v>31560</v>
      </c>
      <c r="DL20" s="16">
        <v>5280</v>
      </c>
      <c r="DM20" s="16">
        <v>5640</v>
      </c>
      <c r="DN20" s="16">
        <v>6240</v>
      </c>
      <c r="DO20" s="6">
        <f t="shared" si="53"/>
        <v>17160</v>
      </c>
      <c r="DP20" s="16">
        <f t="shared" si="54"/>
        <v>309.68</v>
      </c>
      <c r="DQ20" s="16">
        <f t="shared" si="55"/>
        <v>309.68</v>
      </c>
      <c r="DR20" s="16">
        <f t="shared" si="56"/>
        <v>211.56</v>
      </c>
      <c r="DS20" s="14">
        <f t="shared" si="57"/>
        <v>830.92000000000007</v>
      </c>
      <c r="DT20" s="14">
        <f t="shared" si="58"/>
        <v>49550.92</v>
      </c>
      <c r="DU20" s="14">
        <f t="shared" si="59"/>
        <v>646636.88</v>
      </c>
      <c r="DV20" s="14">
        <f t="shared" si="60"/>
        <v>7150418.6199999992</v>
      </c>
      <c r="DW20" s="9">
        <v>78</v>
      </c>
      <c r="DX20" s="9" t="s">
        <v>195</v>
      </c>
      <c r="DY20" s="9" t="s">
        <v>168</v>
      </c>
      <c r="DZ20" s="9" t="s">
        <v>196</v>
      </c>
      <c r="EA20" s="9" t="s">
        <v>197</v>
      </c>
      <c r="EB20" s="9" t="s">
        <v>183</v>
      </c>
      <c r="EC20" s="9">
        <v>2632259</v>
      </c>
    </row>
    <row r="21" spans="1:133" x14ac:dyDescent="0.25">
      <c r="A21" s="9" t="s">
        <v>198</v>
      </c>
      <c r="B21" s="10">
        <v>4</v>
      </c>
      <c r="C21" s="10">
        <v>4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1">
        <v>645.9</v>
      </c>
      <c r="M21" s="12">
        <v>0</v>
      </c>
      <c r="N21" s="12">
        <v>0</v>
      </c>
      <c r="O21" s="12">
        <v>322.95</v>
      </c>
      <c r="P21" s="11">
        <f t="shared" si="2"/>
        <v>322.95</v>
      </c>
      <c r="Q21" s="12">
        <f t="shared" si="3"/>
        <v>15652.8</v>
      </c>
      <c r="R21" s="12">
        <f t="shared" si="4"/>
        <v>11031.36</v>
      </c>
      <c r="S21" s="12">
        <f t="shared" si="5"/>
        <v>11439.96</v>
      </c>
      <c r="T21" s="11">
        <f t="shared" si="6"/>
        <v>38124.119999999995</v>
      </c>
      <c r="U21" s="11">
        <f t="shared" si="7"/>
        <v>39092.969999999994</v>
      </c>
      <c r="V21" s="13">
        <v>11050.3</v>
      </c>
      <c r="W21" s="14">
        <v>2745.25</v>
      </c>
      <c r="X21" s="14">
        <v>1293.98</v>
      </c>
      <c r="Y21" s="12">
        <v>1553.36</v>
      </c>
      <c r="Z21" s="13">
        <f t="shared" si="8"/>
        <v>5592.59</v>
      </c>
      <c r="AA21" s="12">
        <f t="shared" si="9"/>
        <v>17391.32</v>
      </c>
      <c r="AB21" s="14">
        <v>0</v>
      </c>
      <c r="AC21" s="14">
        <v>0</v>
      </c>
      <c r="AD21" s="13">
        <f t="shared" si="10"/>
        <v>17391.32</v>
      </c>
      <c r="AE21" s="13">
        <f t="shared" si="11"/>
        <v>34034.21</v>
      </c>
      <c r="AF21" s="13">
        <v>0</v>
      </c>
      <c r="AG21" s="14">
        <v>0</v>
      </c>
      <c r="AH21" s="14">
        <v>0</v>
      </c>
      <c r="AI21" s="12">
        <v>0</v>
      </c>
      <c r="AJ21" s="13">
        <f t="shared" si="12"/>
        <v>0</v>
      </c>
      <c r="AK21" s="12">
        <f t="shared" si="13"/>
        <v>6211.2</v>
      </c>
      <c r="AL21" s="14">
        <v>0</v>
      </c>
      <c r="AM21" s="14">
        <v>0</v>
      </c>
      <c r="AN21" s="13">
        <f t="shared" si="14"/>
        <v>6211.2</v>
      </c>
      <c r="AO21" s="13">
        <f t="shared" si="15"/>
        <v>6211.2</v>
      </c>
      <c r="AP21" s="13">
        <v>0</v>
      </c>
      <c r="AQ21" s="14">
        <v>0</v>
      </c>
      <c r="AR21" s="14">
        <v>0</v>
      </c>
      <c r="AS21" s="12">
        <v>0</v>
      </c>
      <c r="AT21" s="13">
        <f t="shared" si="16"/>
        <v>0</v>
      </c>
      <c r="AU21" s="12">
        <f t="shared" si="17"/>
        <v>4474.76</v>
      </c>
      <c r="AV21" s="14">
        <v>0</v>
      </c>
      <c r="AW21" s="14">
        <v>0</v>
      </c>
      <c r="AX21" s="13">
        <f t="shared" si="18"/>
        <v>4474.76</v>
      </c>
      <c r="AY21" s="13">
        <f t="shared" si="19"/>
        <v>4474.76</v>
      </c>
      <c r="AZ21" s="13">
        <f t="shared" si="0"/>
        <v>44720.17</v>
      </c>
      <c r="BA21" s="13">
        <v>0</v>
      </c>
      <c r="BB21" s="14">
        <v>0</v>
      </c>
      <c r="BC21" s="14">
        <v>0</v>
      </c>
      <c r="BD21" s="14">
        <v>0</v>
      </c>
      <c r="BE21" s="13">
        <f t="shared" si="20"/>
        <v>0</v>
      </c>
      <c r="BF21" s="14">
        <f t="shared" si="21"/>
        <v>2178</v>
      </c>
      <c r="BG21" s="14">
        <f t="shared" si="22"/>
        <v>838.12</v>
      </c>
      <c r="BH21" s="14">
        <f t="shared" si="23"/>
        <v>838.16</v>
      </c>
      <c r="BI21" s="13">
        <f t="shared" si="24"/>
        <v>3854.2799999999997</v>
      </c>
      <c r="BJ21" s="13">
        <f t="shared" si="25"/>
        <v>3854.2799999999997</v>
      </c>
      <c r="BK21" s="13">
        <v>0</v>
      </c>
      <c r="BL21" s="14">
        <v>0</v>
      </c>
      <c r="BM21" s="14">
        <v>0</v>
      </c>
      <c r="BN21" s="14">
        <v>0</v>
      </c>
      <c r="BO21" s="13">
        <f t="shared" si="26"/>
        <v>0</v>
      </c>
      <c r="BP21" s="14">
        <f t="shared" si="27"/>
        <v>422.36</v>
      </c>
      <c r="BQ21" s="14">
        <f t="shared" si="28"/>
        <v>266.95999999999998</v>
      </c>
      <c r="BR21" s="14">
        <v>0</v>
      </c>
      <c r="BS21" s="13">
        <f t="shared" si="29"/>
        <v>689.31999999999994</v>
      </c>
      <c r="BT21" s="13">
        <f t="shared" si="30"/>
        <v>689.31999999999994</v>
      </c>
      <c r="BU21" s="11">
        <v>0</v>
      </c>
      <c r="BV21" s="14">
        <v>0</v>
      </c>
      <c r="BW21" s="14">
        <v>0</v>
      </c>
      <c r="BX21" s="14">
        <v>0</v>
      </c>
      <c r="BY21" s="11">
        <f t="shared" si="31"/>
        <v>0</v>
      </c>
      <c r="BZ21" s="14">
        <f t="shared" si="32"/>
        <v>561</v>
      </c>
      <c r="CA21" s="14">
        <f t="shared" si="33"/>
        <v>561</v>
      </c>
      <c r="CB21" s="14">
        <f t="shared" si="34"/>
        <v>645.24</v>
      </c>
      <c r="CC21" s="11">
        <f t="shared" si="35"/>
        <v>1767.24</v>
      </c>
      <c r="CD21" s="11">
        <f t="shared" si="36"/>
        <v>1767.24</v>
      </c>
      <c r="CE21" s="15">
        <v>0</v>
      </c>
      <c r="CF21" s="16">
        <v>0</v>
      </c>
      <c r="CG21" s="16">
        <v>0</v>
      </c>
      <c r="CH21" s="16">
        <v>0</v>
      </c>
      <c r="CI21" s="15">
        <f t="shared" si="37"/>
        <v>0</v>
      </c>
      <c r="CJ21" s="16">
        <f t="shared" si="38"/>
        <v>105.72</v>
      </c>
      <c r="CK21" s="16">
        <f t="shared" si="39"/>
        <v>101.96</v>
      </c>
      <c r="CL21" s="16">
        <f t="shared" si="40"/>
        <v>120.24</v>
      </c>
      <c r="CM21" s="15">
        <f t="shared" si="41"/>
        <v>327.92</v>
      </c>
      <c r="CN21" s="15">
        <f t="shared" si="42"/>
        <v>327.92</v>
      </c>
      <c r="CO21" s="15">
        <v>0</v>
      </c>
      <c r="CP21" s="15">
        <v>0</v>
      </c>
      <c r="CQ21" s="16">
        <v>0</v>
      </c>
      <c r="CR21" s="16">
        <v>0</v>
      </c>
      <c r="CS21" s="16">
        <v>0</v>
      </c>
      <c r="CT21" s="15">
        <f t="shared" si="43"/>
        <v>0</v>
      </c>
      <c r="CU21" s="16">
        <f t="shared" si="44"/>
        <v>636.48</v>
      </c>
      <c r="CV21" s="16">
        <v>0</v>
      </c>
      <c r="CW21" s="16">
        <v>0</v>
      </c>
      <c r="CX21" s="15">
        <f t="shared" si="45"/>
        <v>636.48</v>
      </c>
      <c r="CY21" s="15">
        <f t="shared" si="46"/>
        <v>636.48</v>
      </c>
      <c r="CZ21" s="15">
        <f t="shared" si="1"/>
        <v>3420.96</v>
      </c>
      <c r="DA21" s="16">
        <v>0</v>
      </c>
      <c r="DB21" s="16">
        <v>0</v>
      </c>
      <c r="DC21" s="16">
        <v>0</v>
      </c>
      <c r="DD21" s="16">
        <v>0</v>
      </c>
      <c r="DE21" s="16">
        <f t="shared" si="47"/>
        <v>0</v>
      </c>
      <c r="DF21" s="16">
        <f t="shared" si="48"/>
        <v>5182.68</v>
      </c>
      <c r="DG21" s="16">
        <f t="shared" si="49"/>
        <v>4170.08</v>
      </c>
      <c r="DH21" s="16">
        <f t="shared" si="50"/>
        <v>3741.2</v>
      </c>
      <c r="DI21" s="16">
        <f t="shared" si="51"/>
        <v>13093.96</v>
      </c>
      <c r="DJ21" s="16">
        <f t="shared" si="52"/>
        <v>13093.96</v>
      </c>
      <c r="DK21" s="16">
        <v>0</v>
      </c>
      <c r="DL21" s="16">
        <v>0</v>
      </c>
      <c r="DM21" s="16">
        <v>0</v>
      </c>
      <c r="DN21" s="16">
        <v>0</v>
      </c>
      <c r="DO21" s="6">
        <f t="shared" si="53"/>
        <v>0</v>
      </c>
      <c r="DP21" s="16">
        <f t="shared" si="54"/>
        <v>309.68</v>
      </c>
      <c r="DQ21" s="16">
        <f t="shared" si="55"/>
        <v>309.68</v>
      </c>
      <c r="DR21" s="16">
        <f t="shared" si="56"/>
        <v>211.56</v>
      </c>
      <c r="DS21" s="14">
        <f t="shared" si="57"/>
        <v>830.92000000000007</v>
      </c>
      <c r="DT21" s="14">
        <f t="shared" si="58"/>
        <v>830.92000000000007</v>
      </c>
      <c r="DU21" s="14">
        <f t="shared" si="59"/>
        <v>13924.88</v>
      </c>
      <c r="DV21" s="14">
        <f t="shared" si="60"/>
        <v>105013.26</v>
      </c>
      <c r="DW21" s="9">
        <v>73</v>
      </c>
      <c r="DX21" s="9" t="s">
        <v>198</v>
      </c>
      <c r="DY21" s="9" t="s">
        <v>199</v>
      </c>
      <c r="DZ21" s="9"/>
      <c r="EA21" s="9" t="s">
        <v>134</v>
      </c>
      <c r="EB21" s="9" t="s">
        <v>200</v>
      </c>
      <c r="EC21" s="9">
        <v>894385</v>
      </c>
    </row>
    <row r="22" spans="1:133" x14ac:dyDescent="0.25">
      <c r="A22" s="9" t="s">
        <v>201</v>
      </c>
      <c r="B22" s="10">
        <v>1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1">
        <v>17307.849999999999</v>
      </c>
      <c r="M22" s="12">
        <v>2823.06</v>
      </c>
      <c r="N22" s="12">
        <v>2823.06</v>
      </c>
      <c r="O22" s="12">
        <v>2823.06</v>
      </c>
      <c r="P22" s="11">
        <f t="shared" si="2"/>
        <v>8469.18</v>
      </c>
      <c r="Q22" s="12">
        <f t="shared" si="3"/>
        <v>3913.2</v>
      </c>
      <c r="R22" s="12">
        <f t="shared" si="4"/>
        <v>2757.84</v>
      </c>
      <c r="S22" s="12">
        <f t="shared" si="5"/>
        <v>2859.99</v>
      </c>
      <c r="T22" s="11">
        <f t="shared" si="6"/>
        <v>9531.0299999999988</v>
      </c>
      <c r="U22" s="11">
        <f t="shared" si="7"/>
        <v>35308.06</v>
      </c>
      <c r="V22" s="13">
        <v>19385.689999999999</v>
      </c>
      <c r="W22" s="14">
        <v>2165.61</v>
      </c>
      <c r="X22" s="14">
        <v>2004.65</v>
      </c>
      <c r="Y22" s="12">
        <v>1253.5</v>
      </c>
      <c r="Z22" s="13">
        <f t="shared" si="8"/>
        <v>5423.76</v>
      </c>
      <c r="AA22" s="12">
        <f t="shared" si="9"/>
        <v>4347.83</v>
      </c>
      <c r="AB22" s="14">
        <v>0</v>
      </c>
      <c r="AC22" s="14">
        <v>0</v>
      </c>
      <c r="AD22" s="13">
        <f t="shared" si="10"/>
        <v>4347.83</v>
      </c>
      <c r="AE22" s="13">
        <f t="shared" si="11"/>
        <v>29157.279999999999</v>
      </c>
      <c r="AF22" s="13">
        <v>1736.2</v>
      </c>
      <c r="AG22" s="14">
        <v>0</v>
      </c>
      <c r="AH22" s="14">
        <v>0</v>
      </c>
      <c r="AI22" s="12">
        <v>0</v>
      </c>
      <c r="AJ22" s="13">
        <f t="shared" si="12"/>
        <v>0</v>
      </c>
      <c r="AK22" s="12">
        <f t="shared" si="13"/>
        <v>1552.8</v>
      </c>
      <c r="AL22" s="14">
        <v>0</v>
      </c>
      <c r="AM22" s="14">
        <v>0</v>
      </c>
      <c r="AN22" s="13">
        <f t="shared" si="14"/>
        <v>1552.8</v>
      </c>
      <c r="AO22" s="13">
        <f t="shared" si="15"/>
        <v>3289</v>
      </c>
      <c r="AP22" s="13">
        <v>7385.43</v>
      </c>
      <c r="AQ22" s="14">
        <v>1840.96</v>
      </c>
      <c r="AR22" s="14">
        <v>506.53</v>
      </c>
      <c r="AS22" s="12">
        <v>703.59</v>
      </c>
      <c r="AT22" s="13">
        <f t="shared" si="16"/>
        <v>3051.08</v>
      </c>
      <c r="AU22" s="12">
        <f t="shared" si="17"/>
        <v>1118.69</v>
      </c>
      <c r="AV22" s="14">
        <v>0</v>
      </c>
      <c r="AW22" s="14">
        <v>0</v>
      </c>
      <c r="AX22" s="13">
        <f t="shared" si="18"/>
        <v>1118.69</v>
      </c>
      <c r="AY22" s="13">
        <f t="shared" si="19"/>
        <v>11555.2</v>
      </c>
      <c r="AZ22" s="13">
        <f t="shared" si="0"/>
        <v>44001.479999999996</v>
      </c>
      <c r="BA22" s="13">
        <v>0</v>
      </c>
      <c r="BB22" s="14">
        <v>0</v>
      </c>
      <c r="BC22" s="14">
        <v>0</v>
      </c>
      <c r="BD22" s="14">
        <v>0</v>
      </c>
      <c r="BE22" s="13">
        <f t="shared" si="20"/>
        <v>0</v>
      </c>
      <c r="BF22" s="14">
        <f t="shared" si="21"/>
        <v>544.5</v>
      </c>
      <c r="BG22" s="14">
        <f t="shared" si="22"/>
        <v>209.53</v>
      </c>
      <c r="BH22" s="14">
        <f t="shared" si="23"/>
        <v>209.54</v>
      </c>
      <c r="BI22" s="13">
        <f t="shared" si="24"/>
        <v>963.56999999999994</v>
      </c>
      <c r="BJ22" s="13">
        <f t="shared" si="25"/>
        <v>963.56999999999994</v>
      </c>
      <c r="BK22" s="13">
        <v>0</v>
      </c>
      <c r="BL22" s="14">
        <v>0</v>
      </c>
      <c r="BM22" s="14">
        <v>0</v>
      </c>
      <c r="BN22" s="14">
        <v>0</v>
      </c>
      <c r="BO22" s="13">
        <f t="shared" si="26"/>
        <v>0</v>
      </c>
      <c r="BP22" s="14">
        <f t="shared" si="27"/>
        <v>105.59</v>
      </c>
      <c r="BQ22" s="14">
        <f t="shared" si="28"/>
        <v>66.739999999999995</v>
      </c>
      <c r="BR22" s="14">
        <v>0</v>
      </c>
      <c r="BS22" s="13">
        <f t="shared" si="29"/>
        <v>172.32999999999998</v>
      </c>
      <c r="BT22" s="13">
        <f t="shared" si="30"/>
        <v>172.32999999999998</v>
      </c>
      <c r="BU22" s="11">
        <v>0</v>
      </c>
      <c r="BV22" s="14">
        <v>0</v>
      </c>
      <c r="BW22" s="14">
        <v>0</v>
      </c>
      <c r="BX22" s="14">
        <v>0</v>
      </c>
      <c r="BY22" s="11">
        <f t="shared" si="31"/>
        <v>0</v>
      </c>
      <c r="BZ22" s="14">
        <f t="shared" si="32"/>
        <v>140.25</v>
      </c>
      <c r="CA22" s="14">
        <f t="shared" si="33"/>
        <v>140.25</v>
      </c>
      <c r="CB22" s="14">
        <f t="shared" si="34"/>
        <v>161.31</v>
      </c>
      <c r="CC22" s="11">
        <f t="shared" si="35"/>
        <v>441.81</v>
      </c>
      <c r="CD22" s="11">
        <f t="shared" si="36"/>
        <v>441.81</v>
      </c>
      <c r="CE22" s="15">
        <v>0</v>
      </c>
      <c r="CF22" s="16">
        <v>0</v>
      </c>
      <c r="CG22" s="16">
        <v>0</v>
      </c>
      <c r="CH22" s="16">
        <v>0</v>
      </c>
      <c r="CI22" s="15">
        <f t="shared" si="37"/>
        <v>0</v>
      </c>
      <c r="CJ22" s="16">
        <f t="shared" si="38"/>
        <v>26.43</v>
      </c>
      <c r="CK22" s="16">
        <f t="shared" si="39"/>
        <v>25.49</v>
      </c>
      <c r="CL22" s="16">
        <f t="shared" si="40"/>
        <v>30.06</v>
      </c>
      <c r="CM22" s="15">
        <f t="shared" si="41"/>
        <v>81.98</v>
      </c>
      <c r="CN22" s="15">
        <f t="shared" si="42"/>
        <v>81.98</v>
      </c>
      <c r="CO22" s="15">
        <v>0</v>
      </c>
      <c r="CP22" s="15">
        <v>0</v>
      </c>
      <c r="CQ22" s="16">
        <v>0</v>
      </c>
      <c r="CR22" s="16">
        <v>0</v>
      </c>
      <c r="CS22" s="16">
        <v>0</v>
      </c>
      <c r="CT22" s="15">
        <f t="shared" si="43"/>
        <v>0</v>
      </c>
      <c r="CU22" s="16">
        <f t="shared" si="44"/>
        <v>159.12</v>
      </c>
      <c r="CV22" s="16">
        <v>0</v>
      </c>
      <c r="CW22" s="16">
        <v>0</v>
      </c>
      <c r="CX22" s="15">
        <f t="shared" si="45"/>
        <v>159.12</v>
      </c>
      <c r="CY22" s="15">
        <f t="shared" si="46"/>
        <v>159.12</v>
      </c>
      <c r="CZ22" s="15">
        <f t="shared" si="1"/>
        <v>855.24</v>
      </c>
      <c r="DA22" s="16">
        <v>1560</v>
      </c>
      <c r="DB22" s="16">
        <v>360</v>
      </c>
      <c r="DC22" s="16">
        <v>120</v>
      </c>
      <c r="DD22" s="16">
        <v>120</v>
      </c>
      <c r="DE22" s="16">
        <f t="shared" si="47"/>
        <v>600</v>
      </c>
      <c r="DF22" s="16">
        <f t="shared" si="48"/>
        <v>1295.67</v>
      </c>
      <c r="DG22" s="16">
        <f t="shared" si="49"/>
        <v>1042.52</v>
      </c>
      <c r="DH22" s="16">
        <f t="shared" si="50"/>
        <v>935.3</v>
      </c>
      <c r="DI22" s="16">
        <f t="shared" si="51"/>
        <v>3273.49</v>
      </c>
      <c r="DJ22" s="16">
        <f t="shared" si="52"/>
        <v>5433.49</v>
      </c>
      <c r="DK22" s="16">
        <v>0</v>
      </c>
      <c r="DL22" s="16">
        <v>0</v>
      </c>
      <c r="DM22" s="16">
        <v>0</v>
      </c>
      <c r="DN22" s="16">
        <v>0</v>
      </c>
      <c r="DO22" s="6">
        <f t="shared" si="53"/>
        <v>0</v>
      </c>
      <c r="DP22" s="16">
        <f t="shared" si="54"/>
        <v>77.42</v>
      </c>
      <c r="DQ22" s="16">
        <f t="shared" si="55"/>
        <v>77.42</v>
      </c>
      <c r="DR22" s="16">
        <f t="shared" si="56"/>
        <v>52.89</v>
      </c>
      <c r="DS22" s="14">
        <f t="shared" si="57"/>
        <v>207.73000000000002</v>
      </c>
      <c r="DT22" s="14">
        <f t="shared" si="58"/>
        <v>207.73000000000002</v>
      </c>
      <c r="DU22" s="14">
        <f t="shared" si="59"/>
        <v>5641.2199999999993</v>
      </c>
      <c r="DV22" s="14">
        <f t="shared" si="60"/>
        <v>86769.57</v>
      </c>
      <c r="DW22" s="9">
        <v>40</v>
      </c>
      <c r="DX22" s="9" t="s">
        <v>201</v>
      </c>
      <c r="DY22" s="9" t="s">
        <v>202</v>
      </c>
      <c r="DZ22" s="9" t="s">
        <v>203</v>
      </c>
      <c r="EA22" s="9" t="s">
        <v>134</v>
      </c>
      <c r="EB22" s="9" t="s">
        <v>204</v>
      </c>
      <c r="EC22" s="9">
        <v>940767</v>
      </c>
    </row>
    <row r="23" spans="1:133" x14ac:dyDescent="0.25">
      <c r="A23" s="9" t="s">
        <v>205</v>
      </c>
      <c r="B23" s="10">
        <v>1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1">
        <v>0</v>
      </c>
      <c r="M23" s="12">
        <v>0</v>
      </c>
      <c r="N23" s="12">
        <v>0</v>
      </c>
      <c r="O23" s="12">
        <v>0</v>
      </c>
      <c r="P23" s="11">
        <f t="shared" si="2"/>
        <v>0</v>
      </c>
      <c r="Q23" s="12">
        <f t="shared" si="3"/>
        <v>3913.2</v>
      </c>
      <c r="R23" s="12">
        <f t="shared" si="4"/>
        <v>2757.84</v>
      </c>
      <c r="S23" s="12">
        <f t="shared" si="5"/>
        <v>2859.99</v>
      </c>
      <c r="T23" s="11">
        <f t="shared" si="6"/>
        <v>9531.0299999999988</v>
      </c>
      <c r="U23" s="11">
        <f t="shared" si="7"/>
        <v>9531.0299999999988</v>
      </c>
      <c r="V23" s="13">
        <v>1352.24</v>
      </c>
      <c r="W23" s="14">
        <v>258.97000000000003</v>
      </c>
      <c r="X23" s="14">
        <v>0</v>
      </c>
      <c r="Y23" s="12">
        <v>0</v>
      </c>
      <c r="Z23" s="13">
        <f t="shared" si="8"/>
        <v>258.97000000000003</v>
      </c>
      <c r="AA23" s="12">
        <f t="shared" si="9"/>
        <v>4347.83</v>
      </c>
      <c r="AB23" s="14">
        <v>0</v>
      </c>
      <c r="AC23" s="14">
        <v>0</v>
      </c>
      <c r="AD23" s="13">
        <f t="shared" si="10"/>
        <v>4347.83</v>
      </c>
      <c r="AE23" s="13">
        <f t="shared" si="11"/>
        <v>5959.04</v>
      </c>
      <c r="AF23" s="13">
        <v>0</v>
      </c>
      <c r="AG23" s="14">
        <v>0</v>
      </c>
      <c r="AH23" s="14">
        <v>0</v>
      </c>
      <c r="AI23" s="12">
        <v>0</v>
      </c>
      <c r="AJ23" s="13">
        <f t="shared" si="12"/>
        <v>0</v>
      </c>
      <c r="AK23" s="12">
        <f t="shared" si="13"/>
        <v>1552.8</v>
      </c>
      <c r="AL23" s="14">
        <v>0</v>
      </c>
      <c r="AM23" s="14">
        <v>0</v>
      </c>
      <c r="AN23" s="13">
        <f t="shared" si="14"/>
        <v>1552.8</v>
      </c>
      <c r="AO23" s="13">
        <f t="shared" si="15"/>
        <v>1552.8</v>
      </c>
      <c r="AP23" s="13">
        <v>0</v>
      </c>
      <c r="AQ23" s="14">
        <v>0</v>
      </c>
      <c r="AR23" s="14">
        <v>0</v>
      </c>
      <c r="AS23" s="12">
        <v>0</v>
      </c>
      <c r="AT23" s="13">
        <f t="shared" si="16"/>
        <v>0</v>
      </c>
      <c r="AU23" s="12">
        <f t="shared" si="17"/>
        <v>1118.69</v>
      </c>
      <c r="AV23" s="14">
        <v>0</v>
      </c>
      <c r="AW23" s="14">
        <v>0</v>
      </c>
      <c r="AX23" s="13">
        <f t="shared" si="18"/>
        <v>1118.69</v>
      </c>
      <c r="AY23" s="13">
        <f t="shared" si="19"/>
        <v>1118.69</v>
      </c>
      <c r="AZ23" s="13">
        <f t="shared" si="0"/>
        <v>8630.5300000000007</v>
      </c>
      <c r="BA23" s="13">
        <v>0</v>
      </c>
      <c r="BB23" s="14">
        <v>0</v>
      </c>
      <c r="BC23" s="14">
        <v>0</v>
      </c>
      <c r="BD23" s="14">
        <v>0</v>
      </c>
      <c r="BE23" s="13">
        <f t="shared" si="20"/>
        <v>0</v>
      </c>
      <c r="BF23" s="14">
        <f t="shared" si="21"/>
        <v>544.5</v>
      </c>
      <c r="BG23" s="14">
        <f t="shared" si="22"/>
        <v>209.53</v>
      </c>
      <c r="BH23" s="14">
        <f t="shared" si="23"/>
        <v>209.54</v>
      </c>
      <c r="BI23" s="13">
        <f t="shared" si="24"/>
        <v>963.56999999999994</v>
      </c>
      <c r="BJ23" s="13">
        <f t="shared" si="25"/>
        <v>963.56999999999994</v>
      </c>
      <c r="BK23" s="13">
        <v>0</v>
      </c>
      <c r="BL23" s="14">
        <v>0</v>
      </c>
      <c r="BM23" s="14">
        <v>0</v>
      </c>
      <c r="BN23" s="14">
        <v>0</v>
      </c>
      <c r="BO23" s="13">
        <f t="shared" si="26"/>
        <v>0</v>
      </c>
      <c r="BP23" s="14">
        <f t="shared" si="27"/>
        <v>105.59</v>
      </c>
      <c r="BQ23" s="14">
        <f t="shared" si="28"/>
        <v>66.739999999999995</v>
      </c>
      <c r="BR23" s="14">
        <v>0</v>
      </c>
      <c r="BS23" s="13">
        <f t="shared" si="29"/>
        <v>172.32999999999998</v>
      </c>
      <c r="BT23" s="13">
        <f t="shared" si="30"/>
        <v>172.32999999999998</v>
      </c>
      <c r="BU23" s="11">
        <v>0</v>
      </c>
      <c r="BV23" s="14">
        <v>0</v>
      </c>
      <c r="BW23" s="14">
        <v>0</v>
      </c>
      <c r="BX23" s="14">
        <v>0</v>
      </c>
      <c r="BY23" s="11">
        <f t="shared" si="31"/>
        <v>0</v>
      </c>
      <c r="BZ23" s="14">
        <f t="shared" si="32"/>
        <v>140.25</v>
      </c>
      <c r="CA23" s="14">
        <f t="shared" si="33"/>
        <v>140.25</v>
      </c>
      <c r="CB23" s="14">
        <f t="shared" si="34"/>
        <v>161.31</v>
      </c>
      <c r="CC23" s="11">
        <f t="shared" si="35"/>
        <v>441.81</v>
      </c>
      <c r="CD23" s="11">
        <f t="shared" si="36"/>
        <v>441.81</v>
      </c>
      <c r="CE23" s="15">
        <v>0</v>
      </c>
      <c r="CF23" s="16">
        <v>0</v>
      </c>
      <c r="CG23" s="16">
        <v>0</v>
      </c>
      <c r="CH23" s="16">
        <v>0</v>
      </c>
      <c r="CI23" s="15">
        <f t="shared" si="37"/>
        <v>0</v>
      </c>
      <c r="CJ23" s="16">
        <f t="shared" si="38"/>
        <v>26.43</v>
      </c>
      <c r="CK23" s="16">
        <f t="shared" si="39"/>
        <v>25.49</v>
      </c>
      <c r="CL23" s="16">
        <f t="shared" si="40"/>
        <v>30.06</v>
      </c>
      <c r="CM23" s="15">
        <f t="shared" si="41"/>
        <v>81.98</v>
      </c>
      <c r="CN23" s="15">
        <f t="shared" si="42"/>
        <v>81.98</v>
      </c>
      <c r="CO23" s="15">
        <v>0</v>
      </c>
      <c r="CP23" s="15">
        <v>0</v>
      </c>
      <c r="CQ23" s="16">
        <v>0</v>
      </c>
      <c r="CR23" s="16">
        <v>0</v>
      </c>
      <c r="CS23" s="16">
        <v>0</v>
      </c>
      <c r="CT23" s="15">
        <f t="shared" si="43"/>
        <v>0</v>
      </c>
      <c r="CU23" s="16">
        <f t="shared" si="44"/>
        <v>159.12</v>
      </c>
      <c r="CV23" s="16">
        <v>0</v>
      </c>
      <c r="CW23" s="16">
        <v>0</v>
      </c>
      <c r="CX23" s="15">
        <f t="shared" si="45"/>
        <v>159.12</v>
      </c>
      <c r="CY23" s="15">
        <f t="shared" si="46"/>
        <v>159.12</v>
      </c>
      <c r="CZ23" s="15">
        <f t="shared" si="1"/>
        <v>855.24</v>
      </c>
      <c r="DA23" s="16">
        <v>0</v>
      </c>
      <c r="DB23" s="16">
        <v>0</v>
      </c>
      <c r="DC23" s="16">
        <v>0</v>
      </c>
      <c r="DD23" s="16">
        <v>0</v>
      </c>
      <c r="DE23" s="16">
        <f t="shared" si="47"/>
        <v>0</v>
      </c>
      <c r="DF23" s="16">
        <f t="shared" si="48"/>
        <v>1295.67</v>
      </c>
      <c r="DG23" s="16">
        <f t="shared" si="49"/>
        <v>1042.52</v>
      </c>
      <c r="DH23" s="16">
        <f t="shared" si="50"/>
        <v>935.3</v>
      </c>
      <c r="DI23" s="16">
        <f t="shared" si="51"/>
        <v>3273.49</v>
      </c>
      <c r="DJ23" s="16">
        <f t="shared" si="52"/>
        <v>3273.49</v>
      </c>
      <c r="DK23" s="16">
        <v>0</v>
      </c>
      <c r="DL23" s="16">
        <v>0</v>
      </c>
      <c r="DM23" s="16">
        <v>0</v>
      </c>
      <c r="DN23" s="16">
        <v>0</v>
      </c>
      <c r="DO23" s="6">
        <f t="shared" si="53"/>
        <v>0</v>
      </c>
      <c r="DP23" s="16">
        <f t="shared" si="54"/>
        <v>77.42</v>
      </c>
      <c r="DQ23" s="16">
        <f t="shared" si="55"/>
        <v>77.42</v>
      </c>
      <c r="DR23" s="16">
        <f t="shared" si="56"/>
        <v>52.89</v>
      </c>
      <c r="DS23" s="14">
        <f t="shared" si="57"/>
        <v>207.73000000000002</v>
      </c>
      <c r="DT23" s="14">
        <f t="shared" si="58"/>
        <v>207.73000000000002</v>
      </c>
      <c r="DU23" s="14">
        <f t="shared" si="59"/>
        <v>3481.22</v>
      </c>
      <c r="DV23" s="14">
        <f t="shared" si="60"/>
        <v>23461.59</v>
      </c>
      <c r="DW23" s="9">
        <v>80</v>
      </c>
      <c r="DX23" s="9" t="s">
        <v>205</v>
      </c>
      <c r="DY23" s="9" t="s">
        <v>168</v>
      </c>
      <c r="DZ23" s="9" t="s">
        <v>206</v>
      </c>
      <c r="EA23" s="9" t="s">
        <v>207</v>
      </c>
      <c r="EB23" s="9" t="s">
        <v>208</v>
      </c>
      <c r="EC23" s="9">
        <v>16023</v>
      </c>
    </row>
    <row r="24" spans="1:133" x14ac:dyDescent="0.25">
      <c r="A24" s="9" t="s">
        <v>209</v>
      </c>
      <c r="B24" s="10">
        <v>5</v>
      </c>
      <c r="C24" s="10">
        <v>5</v>
      </c>
      <c r="D24" s="10">
        <v>4</v>
      </c>
      <c r="E24" s="10">
        <v>4</v>
      </c>
      <c r="F24" s="10">
        <v>4</v>
      </c>
      <c r="G24" s="10">
        <v>4</v>
      </c>
      <c r="H24" s="10">
        <v>4</v>
      </c>
      <c r="I24" s="10">
        <v>4</v>
      </c>
      <c r="J24" s="10">
        <v>4</v>
      </c>
      <c r="K24" s="10">
        <v>3</v>
      </c>
      <c r="L24" s="11">
        <v>1094.72</v>
      </c>
      <c r="M24" s="12">
        <v>0</v>
      </c>
      <c r="N24" s="12">
        <v>0</v>
      </c>
      <c r="O24" s="12">
        <v>0</v>
      </c>
      <c r="P24" s="11">
        <f t="shared" si="2"/>
        <v>0</v>
      </c>
      <c r="Q24" s="12">
        <f t="shared" si="3"/>
        <v>11739.6</v>
      </c>
      <c r="R24" s="12">
        <f t="shared" si="4"/>
        <v>11031.36</v>
      </c>
      <c r="S24" s="12">
        <f t="shared" si="5"/>
        <v>11439.96</v>
      </c>
      <c r="T24" s="11">
        <f t="shared" si="6"/>
        <v>34210.92</v>
      </c>
      <c r="U24" s="11">
        <f t="shared" si="7"/>
        <v>35305.64</v>
      </c>
      <c r="V24" s="13">
        <v>31170.51</v>
      </c>
      <c r="W24" s="14">
        <v>6804.03</v>
      </c>
      <c r="X24" s="14">
        <v>4297.78</v>
      </c>
      <c r="Y24" s="12">
        <v>5255.06</v>
      </c>
      <c r="Z24" s="13">
        <f t="shared" si="8"/>
        <v>16356.869999999999</v>
      </c>
      <c r="AA24" s="12">
        <f t="shared" si="9"/>
        <v>13043.49</v>
      </c>
      <c r="AB24" s="14">
        <v>0</v>
      </c>
      <c r="AC24" s="14">
        <v>0</v>
      </c>
      <c r="AD24" s="13">
        <f t="shared" si="10"/>
        <v>13043.49</v>
      </c>
      <c r="AE24" s="13">
        <f t="shared" si="11"/>
        <v>60570.869999999995</v>
      </c>
      <c r="AF24" s="13">
        <v>0</v>
      </c>
      <c r="AG24" s="14">
        <v>0</v>
      </c>
      <c r="AH24" s="14">
        <v>0</v>
      </c>
      <c r="AI24" s="12">
        <v>0</v>
      </c>
      <c r="AJ24" s="13">
        <f t="shared" si="12"/>
        <v>0</v>
      </c>
      <c r="AK24" s="12">
        <f t="shared" si="13"/>
        <v>4658.3999999999996</v>
      </c>
      <c r="AL24" s="14">
        <v>0</v>
      </c>
      <c r="AM24" s="14">
        <v>0</v>
      </c>
      <c r="AN24" s="13">
        <f t="shared" si="14"/>
        <v>4658.3999999999996</v>
      </c>
      <c r="AO24" s="13">
        <f t="shared" si="15"/>
        <v>4658.3999999999996</v>
      </c>
      <c r="AP24" s="13">
        <v>0</v>
      </c>
      <c r="AQ24" s="14">
        <v>0</v>
      </c>
      <c r="AR24" s="14">
        <v>0</v>
      </c>
      <c r="AS24" s="12">
        <v>0</v>
      </c>
      <c r="AT24" s="13">
        <f t="shared" si="16"/>
        <v>0</v>
      </c>
      <c r="AU24" s="12">
        <f t="shared" si="17"/>
        <v>3356.07</v>
      </c>
      <c r="AV24" s="14">
        <v>0</v>
      </c>
      <c r="AW24" s="14">
        <v>0</v>
      </c>
      <c r="AX24" s="13">
        <f t="shared" si="18"/>
        <v>3356.07</v>
      </c>
      <c r="AY24" s="13">
        <f t="shared" si="19"/>
        <v>3356.07</v>
      </c>
      <c r="AZ24" s="13">
        <f t="shared" si="0"/>
        <v>68585.34</v>
      </c>
      <c r="BA24" s="13">
        <v>0</v>
      </c>
      <c r="BB24" s="14">
        <v>0</v>
      </c>
      <c r="BC24" s="14">
        <v>0</v>
      </c>
      <c r="BD24" s="14">
        <v>0</v>
      </c>
      <c r="BE24" s="13">
        <f t="shared" si="20"/>
        <v>0</v>
      </c>
      <c r="BF24" s="14">
        <f t="shared" si="21"/>
        <v>1633.5</v>
      </c>
      <c r="BG24" s="14">
        <f t="shared" si="22"/>
        <v>838.12</v>
      </c>
      <c r="BH24" s="14">
        <f t="shared" si="23"/>
        <v>838.16</v>
      </c>
      <c r="BI24" s="13">
        <f t="shared" si="24"/>
        <v>3309.7799999999997</v>
      </c>
      <c r="BJ24" s="13">
        <f t="shared" si="25"/>
        <v>3309.7799999999997</v>
      </c>
      <c r="BK24" s="13">
        <v>0</v>
      </c>
      <c r="BL24" s="14">
        <v>0</v>
      </c>
      <c r="BM24" s="14">
        <v>0</v>
      </c>
      <c r="BN24" s="14">
        <v>0</v>
      </c>
      <c r="BO24" s="13">
        <f t="shared" si="26"/>
        <v>0</v>
      </c>
      <c r="BP24" s="14">
        <f t="shared" si="27"/>
        <v>316.77</v>
      </c>
      <c r="BQ24" s="14">
        <f t="shared" si="28"/>
        <v>200.22</v>
      </c>
      <c r="BR24" s="14">
        <v>0</v>
      </c>
      <c r="BS24" s="13">
        <f t="shared" si="29"/>
        <v>516.99</v>
      </c>
      <c r="BT24" s="13">
        <f t="shared" si="30"/>
        <v>516.99</v>
      </c>
      <c r="BU24" s="11">
        <v>0</v>
      </c>
      <c r="BV24" s="14">
        <v>0</v>
      </c>
      <c r="BW24" s="14">
        <v>0</v>
      </c>
      <c r="BX24" s="14">
        <v>0</v>
      </c>
      <c r="BY24" s="11">
        <f t="shared" si="31"/>
        <v>0</v>
      </c>
      <c r="BZ24" s="14">
        <f t="shared" si="32"/>
        <v>561</v>
      </c>
      <c r="CA24" s="14">
        <f t="shared" si="33"/>
        <v>561</v>
      </c>
      <c r="CB24" s="14">
        <f t="shared" si="34"/>
        <v>483.93</v>
      </c>
      <c r="CC24" s="11">
        <f t="shared" si="35"/>
        <v>1605.93</v>
      </c>
      <c r="CD24" s="11">
        <f t="shared" si="36"/>
        <v>1605.93</v>
      </c>
      <c r="CE24" s="15">
        <v>0</v>
      </c>
      <c r="CF24" s="16">
        <v>0</v>
      </c>
      <c r="CG24" s="16">
        <v>0</v>
      </c>
      <c r="CH24" s="16">
        <v>0</v>
      </c>
      <c r="CI24" s="15">
        <f t="shared" si="37"/>
        <v>0</v>
      </c>
      <c r="CJ24" s="16">
        <f t="shared" si="38"/>
        <v>105.72</v>
      </c>
      <c r="CK24" s="16">
        <f t="shared" si="39"/>
        <v>101.96</v>
      </c>
      <c r="CL24" s="16">
        <f t="shared" si="40"/>
        <v>90.18</v>
      </c>
      <c r="CM24" s="15">
        <f t="shared" si="41"/>
        <v>297.86</v>
      </c>
      <c r="CN24" s="15">
        <f t="shared" si="42"/>
        <v>297.86</v>
      </c>
      <c r="CO24" s="15">
        <v>0</v>
      </c>
      <c r="CP24" s="15">
        <v>0</v>
      </c>
      <c r="CQ24" s="16">
        <v>0</v>
      </c>
      <c r="CR24" s="16">
        <v>0</v>
      </c>
      <c r="CS24" s="16">
        <v>0</v>
      </c>
      <c r="CT24" s="15">
        <f t="shared" si="43"/>
        <v>0</v>
      </c>
      <c r="CU24" s="16">
        <f t="shared" si="44"/>
        <v>477.36</v>
      </c>
      <c r="CV24" s="16">
        <v>0</v>
      </c>
      <c r="CW24" s="16">
        <v>0</v>
      </c>
      <c r="CX24" s="15">
        <f t="shared" si="45"/>
        <v>477.36</v>
      </c>
      <c r="CY24" s="15">
        <f t="shared" si="46"/>
        <v>477.36</v>
      </c>
      <c r="CZ24" s="15">
        <f t="shared" si="1"/>
        <v>2898.1400000000003</v>
      </c>
      <c r="DA24" s="16">
        <v>0</v>
      </c>
      <c r="DB24" s="16">
        <v>0</v>
      </c>
      <c r="DC24" s="16">
        <v>0</v>
      </c>
      <c r="DD24" s="16">
        <v>0</v>
      </c>
      <c r="DE24" s="16">
        <f t="shared" si="47"/>
        <v>0</v>
      </c>
      <c r="DF24" s="16">
        <f t="shared" si="48"/>
        <v>5182.68</v>
      </c>
      <c r="DG24" s="16">
        <f t="shared" si="49"/>
        <v>3127.56</v>
      </c>
      <c r="DH24" s="16">
        <f t="shared" si="50"/>
        <v>3741.2</v>
      </c>
      <c r="DI24" s="16">
        <f t="shared" si="51"/>
        <v>12051.439999999999</v>
      </c>
      <c r="DJ24" s="16">
        <f t="shared" si="52"/>
        <v>12051.439999999999</v>
      </c>
      <c r="DK24" s="16">
        <v>0</v>
      </c>
      <c r="DL24" s="16">
        <v>0</v>
      </c>
      <c r="DM24" s="16">
        <v>0</v>
      </c>
      <c r="DN24" s="16">
        <v>0</v>
      </c>
      <c r="DO24" s="6">
        <f t="shared" si="53"/>
        <v>0</v>
      </c>
      <c r="DP24" s="16">
        <f t="shared" si="54"/>
        <v>309.68</v>
      </c>
      <c r="DQ24" s="16">
        <f t="shared" si="55"/>
        <v>309.68</v>
      </c>
      <c r="DR24" s="16">
        <f t="shared" si="56"/>
        <v>158.66999999999999</v>
      </c>
      <c r="DS24" s="14">
        <f t="shared" si="57"/>
        <v>778.03</v>
      </c>
      <c r="DT24" s="14">
        <f t="shared" si="58"/>
        <v>778.03</v>
      </c>
      <c r="DU24" s="14">
        <f t="shared" si="59"/>
        <v>12829.47</v>
      </c>
      <c r="DV24" s="14">
        <f t="shared" si="60"/>
        <v>122928.37</v>
      </c>
      <c r="DW24" s="9">
        <v>107</v>
      </c>
      <c r="DX24" s="9" t="s">
        <v>209</v>
      </c>
      <c r="DY24" s="9" t="s">
        <v>210</v>
      </c>
      <c r="DZ24" s="9" t="s">
        <v>211</v>
      </c>
      <c r="EA24" s="9" t="s">
        <v>134</v>
      </c>
      <c r="EB24" s="9" t="s">
        <v>212</v>
      </c>
      <c r="EC24" s="9">
        <v>26884016</v>
      </c>
    </row>
    <row r="25" spans="1:133" x14ac:dyDescent="0.25">
      <c r="A25" s="9" t="s">
        <v>213</v>
      </c>
      <c r="B25" s="10">
        <v>3</v>
      </c>
      <c r="C25" s="10">
        <v>2</v>
      </c>
      <c r="D25" s="10">
        <v>2</v>
      </c>
      <c r="E25" s="10">
        <v>2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1">
        <v>44918.17</v>
      </c>
      <c r="M25" s="12">
        <v>742.03</v>
      </c>
      <c r="N25" s="12">
        <v>14265.14</v>
      </c>
      <c r="O25" s="12">
        <v>208.7</v>
      </c>
      <c r="P25" s="11">
        <f t="shared" si="2"/>
        <v>15215.87</v>
      </c>
      <c r="Q25" s="12">
        <f t="shared" si="3"/>
        <v>7826.4</v>
      </c>
      <c r="R25" s="12">
        <f t="shared" si="4"/>
        <v>5515.68</v>
      </c>
      <c r="S25" s="12">
        <f t="shared" si="5"/>
        <v>5719.98</v>
      </c>
      <c r="T25" s="11">
        <f t="shared" si="6"/>
        <v>19062.059999999998</v>
      </c>
      <c r="U25" s="11">
        <f t="shared" si="7"/>
        <v>79196.100000000006</v>
      </c>
      <c r="V25" s="13">
        <v>14842.32</v>
      </c>
      <c r="W25" s="14">
        <v>4156.54</v>
      </c>
      <c r="X25" s="14">
        <v>3138.73</v>
      </c>
      <c r="Y25" s="12">
        <v>1317.96</v>
      </c>
      <c r="Z25" s="13">
        <f t="shared" si="8"/>
        <v>8613.23</v>
      </c>
      <c r="AA25" s="12">
        <f t="shared" si="9"/>
        <v>8695.66</v>
      </c>
      <c r="AB25" s="14">
        <v>0</v>
      </c>
      <c r="AC25" s="14">
        <v>0</v>
      </c>
      <c r="AD25" s="13">
        <f t="shared" si="10"/>
        <v>8695.66</v>
      </c>
      <c r="AE25" s="13">
        <f t="shared" si="11"/>
        <v>32151.21</v>
      </c>
      <c r="AF25" s="13">
        <v>229.86</v>
      </c>
      <c r="AG25" s="14">
        <v>0</v>
      </c>
      <c r="AH25" s="14">
        <v>0</v>
      </c>
      <c r="AI25" s="12">
        <v>0</v>
      </c>
      <c r="AJ25" s="13">
        <f t="shared" si="12"/>
        <v>0</v>
      </c>
      <c r="AK25" s="12">
        <f t="shared" si="13"/>
        <v>3105.6</v>
      </c>
      <c r="AL25" s="14">
        <v>0</v>
      </c>
      <c r="AM25" s="14">
        <v>0</v>
      </c>
      <c r="AN25" s="13">
        <f t="shared" si="14"/>
        <v>3105.6</v>
      </c>
      <c r="AO25" s="13">
        <f t="shared" si="15"/>
        <v>3335.46</v>
      </c>
      <c r="AP25" s="13">
        <v>4348.82</v>
      </c>
      <c r="AQ25" s="14">
        <v>1368.49</v>
      </c>
      <c r="AR25" s="14">
        <v>679.77</v>
      </c>
      <c r="AS25" s="12">
        <v>0</v>
      </c>
      <c r="AT25" s="13">
        <f t="shared" si="16"/>
        <v>2048.2600000000002</v>
      </c>
      <c r="AU25" s="12">
        <f t="shared" si="17"/>
        <v>2237.38</v>
      </c>
      <c r="AV25" s="14">
        <v>0</v>
      </c>
      <c r="AW25" s="14">
        <v>0</v>
      </c>
      <c r="AX25" s="13">
        <f t="shared" si="18"/>
        <v>2237.38</v>
      </c>
      <c r="AY25" s="13">
        <f t="shared" si="19"/>
        <v>8634.4599999999991</v>
      </c>
      <c r="AZ25" s="13">
        <f t="shared" si="0"/>
        <v>44121.13</v>
      </c>
      <c r="BA25" s="13">
        <v>0</v>
      </c>
      <c r="BB25" s="14">
        <v>0</v>
      </c>
      <c r="BC25" s="14">
        <v>0</v>
      </c>
      <c r="BD25" s="14">
        <v>0</v>
      </c>
      <c r="BE25" s="13">
        <f t="shared" si="20"/>
        <v>0</v>
      </c>
      <c r="BF25" s="14">
        <f t="shared" si="21"/>
        <v>1089</v>
      </c>
      <c r="BG25" s="14">
        <f t="shared" si="22"/>
        <v>419.06</v>
      </c>
      <c r="BH25" s="14">
        <f t="shared" si="23"/>
        <v>419.08</v>
      </c>
      <c r="BI25" s="13">
        <f t="shared" si="24"/>
        <v>1927.1399999999999</v>
      </c>
      <c r="BJ25" s="13">
        <f t="shared" si="25"/>
        <v>1927.1399999999999</v>
      </c>
      <c r="BK25" s="13">
        <v>0</v>
      </c>
      <c r="BL25" s="14">
        <v>0</v>
      </c>
      <c r="BM25" s="14">
        <v>0</v>
      </c>
      <c r="BN25" s="14">
        <v>0</v>
      </c>
      <c r="BO25" s="13">
        <f t="shared" si="26"/>
        <v>0</v>
      </c>
      <c r="BP25" s="14">
        <f t="shared" si="27"/>
        <v>211.18</v>
      </c>
      <c r="BQ25" s="14">
        <f t="shared" si="28"/>
        <v>133.47999999999999</v>
      </c>
      <c r="BR25" s="14">
        <v>0</v>
      </c>
      <c r="BS25" s="13">
        <f t="shared" si="29"/>
        <v>344.65999999999997</v>
      </c>
      <c r="BT25" s="13">
        <f t="shared" si="30"/>
        <v>344.65999999999997</v>
      </c>
      <c r="BU25" s="11">
        <v>0</v>
      </c>
      <c r="BV25" s="14">
        <v>0</v>
      </c>
      <c r="BW25" s="14">
        <v>0</v>
      </c>
      <c r="BX25" s="14">
        <v>0</v>
      </c>
      <c r="BY25" s="11">
        <f t="shared" si="31"/>
        <v>0</v>
      </c>
      <c r="BZ25" s="14">
        <f t="shared" si="32"/>
        <v>280.5</v>
      </c>
      <c r="CA25" s="14">
        <f t="shared" si="33"/>
        <v>280.5</v>
      </c>
      <c r="CB25" s="14">
        <f t="shared" si="34"/>
        <v>322.62</v>
      </c>
      <c r="CC25" s="11">
        <f t="shared" si="35"/>
        <v>883.62</v>
      </c>
      <c r="CD25" s="11">
        <f t="shared" si="36"/>
        <v>883.62</v>
      </c>
      <c r="CE25" s="15">
        <v>0</v>
      </c>
      <c r="CF25" s="16">
        <v>0</v>
      </c>
      <c r="CG25" s="16">
        <v>0</v>
      </c>
      <c r="CH25" s="16">
        <v>0</v>
      </c>
      <c r="CI25" s="15">
        <f t="shared" si="37"/>
        <v>0</v>
      </c>
      <c r="CJ25" s="16">
        <f t="shared" si="38"/>
        <v>52.86</v>
      </c>
      <c r="CK25" s="16">
        <f t="shared" si="39"/>
        <v>50.98</v>
      </c>
      <c r="CL25" s="16">
        <f t="shared" si="40"/>
        <v>60.12</v>
      </c>
      <c r="CM25" s="15">
        <f t="shared" si="41"/>
        <v>163.96</v>
      </c>
      <c r="CN25" s="15">
        <f t="shared" si="42"/>
        <v>163.96</v>
      </c>
      <c r="CO25" s="15">
        <v>0</v>
      </c>
      <c r="CP25" s="15">
        <v>0</v>
      </c>
      <c r="CQ25" s="16">
        <v>0</v>
      </c>
      <c r="CR25" s="16">
        <v>0</v>
      </c>
      <c r="CS25" s="16">
        <v>0</v>
      </c>
      <c r="CT25" s="15">
        <f t="shared" si="43"/>
        <v>0</v>
      </c>
      <c r="CU25" s="16">
        <f t="shared" si="44"/>
        <v>318.24</v>
      </c>
      <c r="CV25" s="16">
        <v>0</v>
      </c>
      <c r="CW25" s="16">
        <v>0</v>
      </c>
      <c r="CX25" s="15">
        <f t="shared" si="45"/>
        <v>318.24</v>
      </c>
      <c r="CY25" s="15">
        <f t="shared" si="46"/>
        <v>318.24</v>
      </c>
      <c r="CZ25" s="15">
        <f t="shared" si="1"/>
        <v>1710.48</v>
      </c>
      <c r="DA25" s="16">
        <v>840</v>
      </c>
      <c r="DB25" s="16">
        <v>240</v>
      </c>
      <c r="DC25" s="16">
        <v>120</v>
      </c>
      <c r="DD25" s="16">
        <v>0</v>
      </c>
      <c r="DE25" s="16">
        <f t="shared" si="47"/>
        <v>360</v>
      </c>
      <c r="DF25" s="16">
        <f t="shared" si="48"/>
        <v>2591.34</v>
      </c>
      <c r="DG25" s="16">
        <f t="shared" si="49"/>
        <v>2085.04</v>
      </c>
      <c r="DH25" s="16">
        <f t="shared" si="50"/>
        <v>1870.6</v>
      </c>
      <c r="DI25" s="16">
        <f t="shared" si="51"/>
        <v>6546.98</v>
      </c>
      <c r="DJ25" s="16">
        <f t="shared" si="52"/>
        <v>7746.98</v>
      </c>
      <c r="DK25" s="16">
        <v>0</v>
      </c>
      <c r="DL25" s="16">
        <v>0</v>
      </c>
      <c r="DM25" s="16">
        <v>0</v>
      </c>
      <c r="DN25" s="16">
        <v>0</v>
      </c>
      <c r="DO25" s="6">
        <f t="shared" si="53"/>
        <v>0</v>
      </c>
      <c r="DP25" s="16">
        <f t="shared" si="54"/>
        <v>154.84</v>
      </c>
      <c r="DQ25" s="16">
        <f t="shared" si="55"/>
        <v>154.84</v>
      </c>
      <c r="DR25" s="16">
        <f t="shared" si="56"/>
        <v>105.78</v>
      </c>
      <c r="DS25" s="14">
        <f t="shared" si="57"/>
        <v>415.46000000000004</v>
      </c>
      <c r="DT25" s="14">
        <f t="shared" si="58"/>
        <v>415.46000000000004</v>
      </c>
      <c r="DU25" s="14">
        <f t="shared" si="59"/>
        <v>8162.44</v>
      </c>
      <c r="DV25" s="14">
        <f t="shared" si="60"/>
        <v>135117.29</v>
      </c>
      <c r="DW25" s="9">
        <v>67</v>
      </c>
      <c r="DX25" s="9" t="s">
        <v>213</v>
      </c>
      <c r="DY25" s="9" t="s">
        <v>214</v>
      </c>
      <c r="DZ25" s="9" t="s">
        <v>215</v>
      </c>
      <c r="EA25" s="9" t="s">
        <v>134</v>
      </c>
      <c r="EB25" s="9" t="s">
        <v>216</v>
      </c>
      <c r="EC25" s="9">
        <v>15269865</v>
      </c>
    </row>
    <row r="26" spans="1:133" x14ac:dyDescent="0.25">
      <c r="A26" s="9" t="s">
        <v>217</v>
      </c>
      <c r="B26" s="10">
        <v>2</v>
      </c>
      <c r="C26" s="10">
        <v>2</v>
      </c>
      <c r="D26" s="10">
        <v>2</v>
      </c>
      <c r="E26" s="10">
        <v>2</v>
      </c>
      <c r="F26" s="10">
        <v>2</v>
      </c>
      <c r="G26" s="10">
        <v>2</v>
      </c>
      <c r="H26" s="10">
        <v>2</v>
      </c>
      <c r="I26" s="10">
        <v>2</v>
      </c>
      <c r="J26" s="10">
        <v>2</v>
      </c>
      <c r="K26" s="10">
        <v>2</v>
      </c>
      <c r="L26" s="11">
        <v>2567.92</v>
      </c>
      <c r="M26" s="12">
        <v>249.63</v>
      </c>
      <c r="N26" s="12">
        <v>439.71</v>
      </c>
      <c r="O26" s="12">
        <v>0</v>
      </c>
      <c r="P26" s="11">
        <f t="shared" si="2"/>
        <v>689.33999999999992</v>
      </c>
      <c r="Q26" s="12">
        <f t="shared" si="3"/>
        <v>7826.4</v>
      </c>
      <c r="R26" s="12">
        <f t="shared" si="4"/>
        <v>5515.68</v>
      </c>
      <c r="S26" s="12">
        <f t="shared" si="5"/>
        <v>5719.98</v>
      </c>
      <c r="T26" s="11">
        <f t="shared" si="6"/>
        <v>19062.059999999998</v>
      </c>
      <c r="U26" s="11">
        <f t="shared" si="7"/>
        <v>22319.32</v>
      </c>
      <c r="V26" s="13">
        <v>17003.04</v>
      </c>
      <c r="W26" s="14">
        <v>6321.42</v>
      </c>
      <c r="X26" s="14">
        <v>3221.75</v>
      </c>
      <c r="Y26" s="12">
        <v>4015.07</v>
      </c>
      <c r="Z26" s="13">
        <f t="shared" si="8"/>
        <v>13558.24</v>
      </c>
      <c r="AA26" s="12">
        <f t="shared" si="9"/>
        <v>8695.66</v>
      </c>
      <c r="AB26" s="14">
        <v>0</v>
      </c>
      <c r="AC26" s="14">
        <v>0</v>
      </c>
      <c r="AD26" s="13">
        <f t="shared" si="10"/>
        <v>8695.66</v>
      </c>
      <c r="AE26" s="13">
        <f t="shared" si="11"/>
        <v>39256.94</v>
      </c>
      <c r="AF26" s="13">
        <v>0</v>
      </c>
      <c r="AG26" s="14">
        <v>0</v>
      </c>
      <c r="AH26" s="14">
        <v>0</v>
      </c>
      <c r="AI26" s="12">
        <v>0</v>
      </c>
      <c r="AJ26" s="13">
        <f t="shared" si="12"/>
        <v>0</v>
      </c>
      <c r="AK26" s="12">
        <f t="shared" si="13"/>
        <v>3105.6</v>
      </c>
      <c r="AL26" s="14">
        <v>0</v>
      </c>
      <c r="AM26" s="14">
        <v>0</v>
      </c>
      <c r="AN26" s="13">
        <f t="shared" si="14"/>
        <v>3105.6</v>
      </c>
      <c r="AO26" s="13">
        <f t="shared" si="15"/>
        <v>3105.6</v>
      </c>
      <c r="AP26" s="13">
        <v>0</v>
      </c>
      <c r="AQ26" s="14">
        <v>0</v>
      </c>
      <c r="AR26" s="14">
        <v>0</v>
      </c>
      <c r="AS26" s="12">
        <v>0</v>
      </c>
      <c r="AT26" s="13">
        <f t="shared" si="16"/>
        <v>0</v>
      </c>
      <c r="AU26" s="12">
        <f t="shared" si="17"/>
        <v>2237.38</v>
      </c>
      <c r="AV26" s="14">
        <v>0</v>
      </c>
      <c r="AW26" s="14">
        <v>0</v>
      </c>
      <c r="AX26" s="13">
        <f t="shared" si="18"/>
        <v>2237.38</v>
      </c>
      <c r="AY26" s="13">
        <f t="shared" si="19"/>
        <v>2237.38</v>
      </c>
      <c r="AZ26" s="13">
        <f t="shared" si="0"/>
        <v>44599.92</v>
      </c>
      <c r="BA26" s="13">
        <v>0</v>
      </c>
      <c r="BB26" s="14">
        <v>0</v>
      </c>
      <c r="BC26" s="14">
        <v>0</v>
      </c>
      <c r="BD26" s="14">
        <v>0</v>
      </c>
      <c r="BE26" s="13">
        <f t="shared" si="20"/>
        <v>0</v>
      </c>
      <c r="BF26" s="14">
        <f t="shared" si="21"/>
        <v>1089</v>
      </c>
      <c r="BG26" s="14">
        <f t="shared" si="22"/>
        <v>419.06</v>
      </c>
      <c r="BH26" s="14">
        <f t="shared" si="23"/>
        <v>419.08</v>
      </c>
      <c r="BI26" s="13">
        <f t="shared" si="24"/>
        <v>1927.1399999999999</v>
      </c>
      <c r="BJ26" s="13">
        <f t="shared" si="25"/>
        <v>1927.1399999999999</v>
      </c>
      <c r="BK26" s="13">
        <v>0</v>
      </c>
      <c r="BL26" s="14">
        <v>0</v>
      </c>
      <c r="BM26" s="14">
        <v>0</v>
      </c>
      <c r="BN26" s="14">
        <v>0</v>
      </c>
      <c r="BO26" s="13">
        <f t="shared" si="26"/>
        <v>0</v>
      </c>
      <c r="BP26" s="14">
        <f t="shared" si="27"/>
        <v>211.18</v>
      </c>
      <c r="BQ26" s="14">
        <f t="shared" si="28"/>
        <v>133.47999999999999</v>
      </c>
      <c r="BR26" s="14">
        <v>0</v>
      </c>
      <c r="BS26" s="13">
        <f t="shared" si="29"/>
        <v>344.65999999999997</v>
      </c>
      <c r="BT26" s="13">
        <f t="shared" si="30"/>
        <v>344.65999999999997</v>
      </c>
      <c r="BU26" s="11">
        <v>0</v>
      </c>
      <c r="BV26" s="14">
        <v>0</v>
      </c>
      <c r="BW26" s="14">
        <v>0</v>
      </c>
      <c r="BX26" s="14">
        <v>0</v>
      </c>
      <c r="BY26" s="11">
        <f t="shared" si="31"/>
        <v>0</v>
      </c>
      <c r="BZ26" s="14">
        <f t="shared" si="32"/>
        <v>280.5</v>
      </c>
      <c r="CA26" s="14">
        <f t="shared" si="33"/>
        <v>280.5</v>
      </c>
      <c r="CB26" s="14">
        <f t="shared" si="34"/>
        <v>322.62</v>
      </c>
      <c r="CC26" s="11">
        <f t="shared" si="35"/>
        <v>883.62</v>
      </c>
      <c r="CD26" s="11">
        <f t="shared" si="36"/>
        <v>883.62</v>
      </c>
      <c r="CE26" s="15">
        <v>0</v>
      </c>
      <c r="CF26" s="16">
        <v>0</v>
      </c>
      <c r="CG26" s="16">
        <v>0</v>
      </c>
      <c r="CH26" s="16">
        <v>0</v>
      </c>
      <c r="CI26" s="15">
        <f t="shared" si="37"/>
        <v>0</v>
      </c>
      <c r="CJ26" s="16">
        <f t="shared" si="38"/>
        <v>52.86</v>
      </c>
      <c r="CK26" s="16">
        <f t="shared" si="39"/>
        <v>50.98</v>
      </c>
      <c r="CL26" s="16">
        <f t="shared" si="40"/>
        <v>60.12</v>
      </c>
      <c r="CM26" s="15">
        <f t="shared" si="41"/>
        <v>163.96</v>
      </c>
      <c r="CN26" s="15">
        <f t="shared" si="42"/>
        <v>163.96</v>
      </c>
      <c r="CO26" s="15">
        <v>0</v>
      </c>
      <c r="CP26" s="15">
        <v>0</v>
      </c>
      <c r="CQ26" s="16">
        <v>0</v>
      </c>
      <c r="CR26" s="16">
        <v>0</v>
      </c>
      <c r="CS26" s="16">
        <v>0</v>
      </c>
      <c r="CT26" s="15">
        <f t="shared" si="43"/>
        <v>0</v>
      </c>
      <c r="CU26" s="16">
        <f t="shared" si="44"/>
        <v>318.24</v>
      </c>
      <c r="CV26" s="16">
        <v>0</v>
      </c>
      <c r="CW26" s="16">
        <v>0</v>
      </c>
      <c r="CX26" s="15">
        <f t="shared" si="45"/>
        <v>318.24</v>
      </c>
      <c r="CY26" s="15">
        <f t="shared" si="46"/>
        <v>318.24</v>
      </c>
      <c r="CZ26" s="15">
        <f t="shared" si="1"/>
        <v>1710.48</v>
      </c>
      <c r="DA26" s="16">
        <v>0</v>
      </c>
      <c r="DB26" s="16">
        <v>0</v>
      </c>
      <c r="DC26" s="16">
        <v>0</v>
      </c>
      <c r="DD26" s="16">
        <v>0</v>
      </c>
      <c r="DE26" s="16">
        <f t="shared" si="47"/>
        <v>0</v>
      </c>
      <c r="DF26" s="16">
        <f t="shared" si="48"/>
        <v>2591.34</v>
      </c>
      <c r="DG26" s="16">
        <f t="shared" si="49"/>
        <v>2085.04</v>
      </c>
      <c r="DH26" s="16">
        <f t="shared" si="50"/>
        <v>1870.6</v>
      </c>
      <c r="DI26" s="16">
        <f t="shared" si="51"/>
        <v>6546.98</v>
      </c>
      <c r="DJ26" s="16">
        <f t="shared" si="52"/>
        <v>6546.98</v>
      </c>
      <c r="DK26" s="16">
        <v>0</v>
      </c>
      <c r="DL26" s="16">
        <v>0</v>
      </c>
      <c r="DM26" s="16">
        <v>0</v>
      </c>
      <c r="DN26" s="16">
        <v>0</v>
      </c>
      <c r="DO26" s="6">
        <f t="shared" si="53"/>
        <v>0</v>
      </c>
      <c r="DP26" s="16">
        <f t="shared" si="54"/>
        <v>154.84</v>
      </c>
      <c r="DQ26" s="16">
        <f t="shared" si="55"/>
        <v>154.84</v>
      </c>
      <c r="DR26" s="16">
        <f t="shared" si="56"/>
        <v>105.78</v>
      </c>
      <c r="DS26" s="14">
        <f t="shared" si="57"/>
        <v>415.46000000000004</v>
      </c>
      <c r="DT26" s="14">
        <f t="shared" si="58"/>
        <v>415.46000000000004</v>
      </c>
      <c r="DU26" s="14">
        <f t="shared" si="59"/>
        <v>6962.44</v>
      </c>
      <c r="DV26" s="14">
        <f t="shared" si="60"/>
        <v>77519.299999999988</v>
      </c>
      <c r="DW26" s="9">
        <v>118</v>
      </c>
      <c r="DX26" s="9" t="s">
        <v>217</v>
      </c>
      <c r="DY26" s="9" t="s">
        <v>218</v>
      </c>
      <c r="DZ26" s="9" t="s">
        <v>219</v>
      </c>
      <c r="EA26" s="9" t="s">
        <v>220</v>
      </c>
      <c r="EB26" s="9" t="s">
        <v>221</v>
      </c>
      <c r="EC26" s="9">
        <v>2115198</v>
      </c>
    </row>
    <row r="27" spans="1:133" x14ac:dyDescent="0.25">
      <c r="A27" s="9" t="s">
        <v>222</v>
      </c>
      <c r="B27" s="10">
        <v>1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0</v>
      </c>
      <c r="I27" s="10">
        <v>0</v>
      </c>
      <c r="J27" s="10">
        <v>0</v>
      </c>
      <c r="K27" s="10">
        <v>0</v>
      </c>
      <c r="L27" s="11">
        <v>0</v>
      </c>
      <c r="M27" s="12">
        <v>0</v>
      </c>
      <c r="N27" s="12">
        <v>0</v>
      </c>
      <c r="O27" s="12">
        <v>0</v>
      </c>
      <c r="P27" s="11">
        <f t="shared" si="2"/>
        <v>0</v>
      </c>
      <c r="Q27" s="12">
        <f t="shared" si="3"/>
        <v>0</v>
      </c>
      <c r="R27" s="12">
        <f t="shared" si="4"/>
        <v>0</v>
      </c>
      <c r="S27" s="12">
        <f t="shared" si="5"/>
        <v>0</v>
      </c>
      <c r="T27" s="11">
        <f t="shared" si="6"/>
        <v>0</v>
      </c>
      <c r="U27" s="11">
        <f t="shared" si="7"/>
        <v>0</v>
      </c>
      <c r="V27" s="13">
        <v>11453.7</v>
      </c>
      <c r="W27" s="14">
        <v>0</v>
      </c>
      <c r="X27" s="14">
        <v>0</v>
      </c>
      <c r="Y27" s="12">
        <v>0</v>
      </c>
      <c r="Z27" s="13">
        <f t="shared" si="8"/>
        <v>0</v>
      </c>
      <c r="AA27" s="12">
        <f t="shared" si="9"/>
        <v>0</v>
      </c>
      <c r="AB27" s="14">
        <v>0</v>
      </c>
      <c r="AC27" s="14">
        <v>0</v>
      </c>
      <c r="AD27" s="13">
        <f t="shared" si="10"/>
        <v>0</v>
      </c>
      <c r="AE27" s="13">
        <f t="shared" si="11"/>
        <v>11453.7</v>
      </c>
      <c r="AF27" s="13">
        <v>0</v>
      </c>
      <c r="AG27" s="14">
        <v>0</v>
      </c>
      <c r="AH27" s="14">
        <v>0</v>
      </c>
      <c r="AI27" s="12">
        <v>0</v>
      </c>
      <c r="AJ27" s="13">
        <f t="shared" si="12"/>
        <v>0</v>
      </c>
      <c r="AK27" s="12">
        <f t="shared" si="13"/>
        <v>0</v>
      </c>
      <c r="AL27" s="14">
        <v>0</v>
      </c>
      <c r="AM27" s="14">
        <v>0</v>
      </c>
      <c r="AN27" s="13">
        <f t="shared" si="14"/>
        <v>0</v>
      </c>
      <c r="AO27" s="13">
        <f t="shared" si="15"/>
        <v>0</v>
      </c>
      <c r="AP27" s="13">
        <v>0</v>
      </c>
      <c r="AQ27" s="14">
        <v>0</v>
      </c>
      <c r="AR27" s="14">
        <v>0</v>
      </c>
      <c r="AS27" s="12">
        <v>0</v>
      </c>
      <c r="AT27" s="13">
        <f t="shared" si="16"/>
        <v>0</v>
      </c>
      <c r="AU27" s="12">
        <f t="shared" si="17"/>
        <v>0</v>
      </c>
      <c r="AV27" s="14">
        <v>0</v>
      </c>
      <c r="AW27" s="14">
        <v>0</v>
      </c>
      <c r="AX27" s="13">
        <f t="shared" si="18"/>
        <v>0</v>
      </c>
      <c r="AY27" s="13">
        <f t="shared" si="19"/>
        <v>0</v>
      </c>
      <c r="AZ27" s="13">
        <f t="shared" si="0"/>
        <v>11453.7</v>
      </c>
      <c r="BA27" s="13">
        <v>0</v>
      </c>
      <c r="BB27" s="14">
        <v>0</v>
      </c>
      <c r="BC27" s="14">
        <v>0</v>
      </c>
      <c r="BD27" s="14">
        <v>0</v>
      </c>
      <c r="BE27" s="13">
        <f t="shared" si="20"/>
        <v>0</v>
      </c>
      <c r="BF27" s="14">
        <f t="shared" si="21"/>
        <v>0</v>
      </c>
      <c r="BG27" s="14">
        <f t="shared" si="22"/>
        <v>0</v>
      </c>
      <c r="BH27" s="14">
        <f t="shared" si="23"/>
        <v>0</v>
      </c>
      <c r="BI27" s="13">
        <f t="shared" si="24"/>
        <v>0</v>
      </c>
      <c r="BJ27" s="13">
        <f t="shared" si="25"/>
        <v>0</v>
      </c>
      <c r="BK27" s="13">
        <v>0</v>
      </c>
      <c r="BL27" s="14">
        <v>0</v>
      </c>
      <c r="BM27" s="14">
        <v>0</v>
      </c>
      <c r="BN27" s="14">
        <v>0</v>
      </c>
      <c r="BO27" s="13">
        <f t="shared" si="26"/>
        <v>0</v>
      </c>
      <c r="BP27" s="14">
        <f t="shared" si="27"/>
        <v>0</v>
      </c>
      <c r="BQ27" s="14">
        <f t="shared" si="28"/>
        <v>0</v>
      </c>
      <c r="BR27" s="14">
        <v>0</v>
      </c>
      <c r="BS27" s="13">
        <f t="shared" si="29"/>
        <v>0</v>
      </c>
      <c r="BT27" s="13">
        <f t="shared" si="30"/>
        <v>0</v>
      </c>
      <c r="BU27" s="11">
        <v>0</v>
      </c>
      <c r="BV27" s="14">
        <v>0</v>
      </c>
      <c r="BW27" s="14">
        <v>0</v>
      </c>
      <c r="BX27" s="14">
        <v>0</v>
      </c>
      <c r="BY27" s="11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1">
        <f t="shared" si="35"/>
        <v>0</v>
      </c>
      <c r="CD27" s="11">
        <f t="shared" si="36"/>
        <v>0</v>
      </c>
      <c r="CE27" s="15">
        <v>0</v>
      </c>
      <c r="CF27" s="16">
        <v>0</v>
      </c>
      <c r="CG27" s="16">
        <v>0</v>
      </c>
      <c r="CH27" s="16">
        <v>0</v>
      </c>
      <c r="CI27" s="15">
        <f t="shared" si="37"/>
        <v>0</v>
      </c>
      <c r="CJ27" s="16">
        <f t="shared" si="38"/>
        <v>0</v>
      </c>
      <c r="CK27" s="16">
        <f t="shared" si="39"/>
        <v>0</v>
      </c>
      <c r="CL27" s="16">
        <f t="shared" si="40"/>
        <v>0</v>
      </c>
      <c r="CM27" s="15">
        <f t="shared" si="41"/>
        <v>0</v>
      </c>
      <c r="CN27" s="15">
        <f t="shared" si="42"/>
        <v>0</v>
      </c>
      <c r="CO27" s="15">
        <v>0</v>
      </c>
      <c r="CP27" s="15">
        <v>0</v>
      </c>
      <c r="CQ27" s="16">
        <v>0</v>
      </c>
      <c r="CR27" s="16">
        <v>0</v>
      </c>
      <c r="CS27" s="16">
        <v>0</v>
      </c>
      <c r="CT27" s="15">
        <f t="shared" si="43"/>
        <v>0</v>
      </c>
      <c r="CU27" s="16">
        <f t="shared" si="44"/>
        <v>0</v>
      </c>
      <c r="CV27" s="16">
        <v>0</v>
      </c>
      <c r="CW27" s="16">
        <v>0</v>
      </c>
      <c r="CX27" s="15">
        <f t="shared" si="45"/>
        <v>0</v>
      </c>
      <c r="CY27" s="15">
        <f t="shared" si="46"/>
        <v>0</v>
      </c>
      <c r="CZ27" s="15">
        <f t="shared" si="1"/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f t="shared" si="47"/>
        <v>0</v>
      </c>
      <c r="DF27" s="16">
        <f t="shared" si="48"/>
        <v>0</v>
      </c>
      <c r="DG27" s="16">
        <f t="shared" si="49"/>
        <v>0</v>
      </c>
      <c r="DH27" s="16">
        <f t="shared" si="50"/>
        <v>0</v>
      </c>
      <c r="DI27" s="16">
        <f t="shared" si="51"/>
        <v>0</v>
      </c>
      <c r="DJ27" s="16">
        <f t="shared" si="52"/>
        <v>0</v>
      </c>
      <c r="DK27" s="16">
        <v>0</v>
      </c>
      <c r="DL27" s="16">
        <v>0</v>
      </c>
      <c r="DM27" s="16">
        <v>0</v>
      </c>
      <c r="DN27" s="16">
        <v>0</v>
      </c>
      <c r="DO27" s="6">
        <f t="shared" si="53"/>
        <v>0</v>
      </c>
      <c r="DP27" s="16">
        <f t="shared" si="54"/>
        <v>0</v>
      </c>
      <c r="DQ27" s="16">
        <f t="shared" si="55"/>
        <v>0</v>
      </c>
      <c r="DR27" s="16">
        <f t="shared" si="56"/>
        <v>0</v>
      </c>
      <c r="DS27" s="14">
        <f t="shared" si="57"/>
        <v>0</v>
      </c>
      <c r="DT27" s="14">
        <f t="shared" si="58"/>
        <v>0</v>
      </c>
      <c r="DU27" s="14">
        <f t="shared" si="59"/>
        <v>0</v>
      </c>
      <c r="DV27" s="14">
        <f t="shared" si="60"/>
        <v>11453.7</v>
      </c>
      <c r="DW27" s="9">
        <v>158</v>
      </c>
      <c r="DX27" s="9" t="s">
        <v>222</v>
      </c>
      <c r="DY27" s="9" t="s">
        <v>223</v>
      </c>
      <c r="DZ27" s="9" t="s">
        <v>224</v>
      </c>
      <c r="EA27" s="9" t="s">
        <v>225</v>
      </c>
      <c r="EB27" s="9" t="s">
        <v>226</v>
      </c>
      <c r="EC27" s="9">
        <v>29252707</v>
      </c>
    </row>
    <row r="28" spans="1:133" x14ac:dyDescent="0.25">
      <c r="A28" s="9" t="s">
        <v>227</v>
      </c>
      <c r="B28" s="10">
        <v>1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1">
        <v>0</v>
      </c>
      <c r="M28" s="12">
        <v>0</v>
      </c>
      <c r="N28" s="12">
        <v>0</v>
      </c>
      <c r="O28" s="12">
        <v>0</v>
      </c>
      <c r="P28" s="11">
        <f t="shared" si="2"/>
        <v>0</v>
      </c>
      <c r="Q28" s="12">
        <f t="shared" si="3"/>
        <v>3913.2</v>
      </c>
      <c r="R28" s="12">
        <f t="shared" si="4"/>
        <v>2757.84</v>
      </c>
      <c r="S28" s="12">
        <f t="shared" si="5"/>
        <v>2859.99</v>
      </c>
      <c r="T28" s="11">
        <f t="shared" si="6"/>
        <v>9531.0299999999988</v>
      </c>
      <c r="U28" s="11">
        <f t="shared" si="7"/>
        <v>9531.0299999999988</v>
      </c>
      <c r="V28" s="13">
        <v>1575.34</v>
      </c>
      <c r="W28" s="14">
        <v>215.24</v>
      </c>
      <c r="X28" s="14">
        <v>231.71</v>
      </c>
      <c r="Y28" s="12">
        <v>418.28</v>
      </c>
      <c r="Z28" s="13">
        <f t="shared" si="8"/>
        <v>865.23</v>
      </c>
      <c r="AA28" s="12">
        <f t="shared" si="9"/>
        <v>4347.83</v>
      </c>
      <c r="AB28" s="14">
        <v>0</v>
      </c>
      <c r="AC28" s="14">
        <v>0</v>
      </c>
      <c r="AD28" s="13">
        <f t="shared" si="10"/>
        <v>4347.83</v>
      </c>
      <c r="AE28" s="13">
        <f t="shared" si="11"/>
        <v>6788.4</v>
      </c>
      <c r="AF28" s="13">
        <v>0</v>
      </c>
      <c r="AG28" s="14">
        <v>0</v>
      </c>
      <c r="AH28" s="14">
        <v>0</v>
      </c>
      <c r="AI28" s="12">
        <v>0</v>
      </c>
      <c r="AJ28" s="13">
        <f t="shared" si="12"/>
        <v>0</v>
      </c>
      <c r="AK28" s="12">
        <f t="shared" si="13"/>
        <v>1552.8</v>
      </c>
      <c r="AL28" s="14">
        <v>0</v>
      </c>
      <c r="AM28" s="14">
        <v>0</v>
      </c>
      <c r="AN28" s="13">
        <f t="shared" si="14"/>
        <v>1552.8</v>
      </c>
      <c r="AO28" s="13">
        <f t="shared" si="15"/>
        <v>1552.8</v>
      </c>
      <c r="AP28" s="13">
        <v>0</v>
      </c>
      <c r="AQ28" s="14">
        <v>0</v>
      </c>
      <c r="AR28" s="14">
        <v>0</v>
      </c>
      <c r="AS28" s="12">
        <v>0</v>
      </c>
      <c r="AT28" s="13">
        <f t="shared" si="16"/>
        <v>0</v>
      </c>
      <c r="AU28" s="12">
        <f t="shared" si="17"/>
        <v>1118.69</v>
      </c>
      <c r="AV28" s="14">
        <v>0</v>
      </c>
      <c r="AW28" s="14">
        <v>0</v>
      </c>
      <c r="AX28" s="13">
        <f t="shared" si="18"/>
        <v>1118.69</v>
      </c>
      <c r="AY28" s="13">
        <f t="shared" si="19"/>
        <v>1118.69</v>
      </c>
      <c r="AZ28" s="13">
        <f t="shared" si="0"/>
        <v>9459.89</v>
      </c>
      <c r="BA28" s="13">
        <v>0</v>
      </c>
      <c r="BB28" s="14">
        <v>0</v>
      </c>
      <c r="BC28" s="14">
        <v>0</v>
      </c>
      <c r="BD28" s="14">
        <v>0</v>
      </c>
      <c r="BE28" s="13">
        <f t="shared" si="20"/>
        <v>0</v>
      </c>
      <c r="BF28" s="14">
        <f t="shared" si="21"/>
        <v>544.5</v>
      </c>
      <c r="BG28" s="14">
        <f t="shared" si="22"/>
        <v>209.53</v>
      </c>
      <c r="BH28" s="14">
        <f t="shared" si="23"/>
        <v>209.54</v>
      </c>
      <c r="BI28" s="13">
        <f t="shared" si="24"/>
        <v>963.56999999999994</v>
      </c>
      <c r="BJ28" s="13">
        <f t="shared" si="25"/>
        <v>963.56999999999994</v>
      </c>
      <c r="BK28" s="13">
        <v>0</v>
      </c>
      <c r="BL28" s="14">
        <v>0</v>
      </c>
      <c r="BM28" s="14">
        <v>0</v>
      </c>
      <c r="BN28" s="14">
        <v>0</v>
      </c>
      <c r="BO28" s="13">
        <f t="shared" si="26"/>
        <v>0</v>
      </c>
      <c r="BP28" s="14">
        <f t="shared" si="27"/>
        <v>105.59</v>
      </c>
      <c r="BQ28" s="14">
        <f t="shared" si="28"/>
        <v>66.739999999999995</v>
      </c>
      <c r="BR28" s="14">
        <v>0</v>
      </c>
      <c r="BS28" s="13">
        <f t="shared" si="29"/>
        <v>172.32999999999998</v>
      </c>
      <c r="BT28" s="13">
        <f t="shared" si="30"/>
        <v>172.32999999999998</v>
      </c>
      <c r="BU28" s="11">
        <v>0</v>
      </c>
      <c r="BV28" s="14">
        <v>0</v>
      </c>
      <c r="BW28" s="14">
        <v>0</v>
      </c>
      <c r="BX28" s="14">
        <v>0</v>
      </c>
      <c r="BY28" s="11">
        <f t="shared" si="31"/>
        <v>0</v>
      </c>
      <c r="BZ28" s="14">
        <f t="shared" si="32"/>
        <v>140.25</v>
      </c>
      <c r="CA28" s="14">
        <f t="shared" si="33"/>
        <v>140.25</v>
      </c>
      <c r="CB28" s="14">
        <f t="shared" si="34"/>
        <v>161.31</v>
      </c>
      <c r="CC28" s="11">
        <f t="shared" si="35"/>
        <v>441.81</v>
      </c>
      <c r="CD28" s="11">
        <f t="shared" si="36"/>
        <v>441.81</v>
      </c>
      <c r="CE28" s="15">
        <v>0</v>
      </c>
      <c r="CF28" s="16">
        <v>0</v>
      </c>
      <c r="CG28" s="16">
        <v>0</v>
      </c>
      <c r="CH28" s="16">
        <v>0</v>
      </c>
      <c r="CI28" s="15">
        <f t="shared" si="37"/>
        <v>0</v>
      </c>
      <c r="CJ28" s="16">
        <f t="shared" si="38"/>
        <v>26.43</v>
      </c>
      <c r="CK28" s="16">
        <f t="shared" si="39"/>
        <v>25.49</v>
      </c>
      <c r="CL28" s="16">
        <f t="shared" si="40"/>
        <v>30.06</v>
      </c>
      <c r="CM28" s="15">
        <f t="shared" si="41"/>
        <v>81.98</v>
      </c>
      <c r="CN28" s="15">
        <f t="shared" si="42"/>
        <v>81.98</v>
      </c>
      <c r="CO28" s="15">
        <v>0</v>
      </c>
      <c r="CP28" s="15">
        <v>0</v>
      </c>
      <c r="CQ28" s="16">
        <v>0</v>
      </c>
      <c r="CR28" s="16">
        <v>0</v>
      </c>
      <c r="CS28" s="16">
        <v>0</v>
      </c>
      <c r="CT28" s="15">
        <f t="shared" si="43"/>
        <v>0</v>
      </c>
      <c r="CU28" s="16">
        <f t="shared" si="44"/>
        <v>159.12</v>
      </c>
      <c r="CV28" s="16">
        <v>0</v>
      </c>
      <c r="CW28" s="16">
        <v>0</v>
      </c>
      <c r="CX28" s="15">
        <f t="shared" si="45"/>
        <v>159.12</v>
      </c>
      <c r="CY28" s="15">
        <f t="shared" si="46"/>
        <v>159.12</v>
      </c>
      <c r="CZ28" s="15">
        <f t="shared" si="1"/>
        <v>855.24</v>
      </c>
      <c r="DA28" s="16">
        <v>0</v>
      </c>
      <c r="DB28" s="16">
        <v>0</v>
      </c>
      <c r="DC28" s="16">
        <v>0</v>
      </c>
      <c r="DD28" s="16">
        <v>0</v>
      </c>
      <c r="DE28" s="16">
        <f t="shared" si="47"/>
        <v>0</v>
      </c>
      <c r="DF28" s="16">
        <f t="shared" si="48"/>
        <v>1295.67</v>
      </c>
      <c r="DG28" s="16">
        <f t="shared" si="49"/>
        <v>1042.52</v>
      </c>
      <c r="DH28" s="16">
        <f t="shared" si="50"/>
        <v>935.3</v>
      </c>
      <c r="DI28" s="16">
        <f t="shared" si="51"/>
        <v>3273.49</v>
      </c>
      <c r="DJ28" s="16">
        <f t="shared" si="52"/>
        <v>3273.49</v>
      </c>
      <c r="DK28" s="16">
        <v>0</v>
      </c>
      <c r="DL28" s="16">
        <v>0</v>
      </c>
      <c r="DM28" s="16">
        <v>0</v>
      </c>
      <c r="DN28" s="16">
        <v>0</v>
      </c>
      <c r="DO28" s="6">
        <f t="shared" si="53"/>
        <v>0</v>
      </c>
      <c r="DP28" s="16">
        <f t="shared" si="54"/>
        <v>77.42</v>
      </c>
      <c r="DQ28" s="16">
        <f t="shared" si="55"/>
        <v>77.42</v>
      </c>
      <c r="DR28" s="16">
        <f t="shared" si="56"/>
        <v>52.89</v>
      </c>
      <c r="DS28" s="14">
        <f t="shared" si="57"/>
        <v>207.73000000000002</v>
      </c>
      <c r="DT28" s="14">
        <f t="shared" si="58"/>
        <v>207.73000000000002</v>
      </c>
      <c r="DU28" s="14">
        <f t="shared" si="59"/>
        <v>3481.22</v>
      </c>
      <c r="DV28" s="14">
        <f t="shared" si="60"/>
        <v>24290.95</v>
      </c>
      <c r="DW28" s="9">
        <v>161</v>
      </c>
      <c r="DX28" s="9" t="s">
        <v>227</v>
      </c>
      <c r="DY28" s="9" t="s">
        <v>228</v>
      </c>
      <c r="DZ28" s="9" t="s">
        <v>229</v>
      </c>
      <c r="EA28" s="9" t="s">
        <v>134</v>
      </c>
      <c r="EB28" s="9" t="s">
        <v>230</v>
      </c>
      <c r="EC28" s="9">
        <v>21216466</v>
      </c>
    </row>
    <row r="29" spans="1:133" x14ac:dyDescent="0.25">
      <c r="A29" s="17" t="s">
        <v>231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1">
        <v>0</v>
      </c>
      <c r="M29" s="12">
        <v>0</v>
      </c>
      <c r="N29" s="12">
        <v>0</v>
      </c>
      <c r="O29" s="12">
        <v>0</v>
      </c>
      <c r="P29" s="11">
        <f t="shared" si="2"/>
        <v>0</v>
      </c>
      <c r="Q29" s="12">
        <f t="shared" si="3"/>
        <v>3913.2</v>
      </c>
      <c r="R29" s="12">
        <f t="shared" si="4"/>
        <v>2757.84</v>
      </c>
      <c r="S29" s="12">
        <f t="shared" si="5"/>
        <v>2859.99</v>
      </c>
      <c r="T29" s="11">
        <f t="shared" si="6"/>
        <v>9531.0299999999988</v>
      </c>
      <c r="U29" s="11">
        <f t="shared" si="7"/>
        <v>9531.0299999999988</v>
      </c>
      <c r="V29" s="13">
        <v>249.15</v>
      </c>
      <c r="W29" s="14">
        <v>11.09</v>
      </c>
      <c r="X29" s="14">
        <v>11.09</v>
      </c>
      <c r="Y29" s="12">
        <v>0</v>
      </c>
      <c r="Z29" s="13">
        <f t="shared" si="8"/>
        <v>22.18</v>
      </c>
      <c r="AA29" s="12">
        <f t="shared" si="9"/>
        <v>4347.83</v>
      </c>
      <c r="AB29" s="14">
        <v>0</v>
      </c>
      <c r="AC29" s="14">
        <v>0</v>
      </c>
      <c r="AD29" s="13">
        <f t="shared" si="10"/>
        <v>4347.83</v>
      </c>
      <c r="AE29" s="13">
        <f t="shared" si="11"/>
        <v>4619.16</v>
      </c>
      <c r="AF29" s="13">
        <v>0</v>
      </c>
      <c r="AG29" s="14">
        <v>0</v>
      </c>
      <c r="AH29" s="14">
        <v>0</v>
      </c>
      <c r="AI29" s="12">
        <v>0</v>
      </c>
      <c r="AJ29" s="13">
        <f t="shared" si="12"/>
        <v>0</v>
      </c>
      <c r="AK29" s="12">
        <f t="shared" si="13"/>
        <v>1552.8</v>
      </c>
      <c r="AL29" s="14">
        <v>0</v>
      </c>
      <c r="AM29" s="14">
        <v>0</v>
      </c>
      <c r="AN29" s="13">
        <f t="shared" si="14"/>
        <v>1552.8</v>
      </c>
      <c r="AO29" s="13">
        <f t="shared" si="15"/>
        <v>1552.8</v>
      </c>
      <c r="AP29" s="13">
        <v>0</v>
      </c>
      <c r="AQ29" s="14">
        <v>0</v>
      </c>
      <c r="AR29" s="14">
        <v>0</v>
      </c>
      <c r="AS29" s="12">
        <v>0</v>
      </c>
      <c r="AT29" s="13">
        <f t="shared" si="16"/>
        <v>0</v>
      </c>
      <c r="AU29" s="12">
        <f t="shared" si="17"/>
        <v>1118.69</v>
      </c>
      <c r="AV29" s="14">
        <v>0</v>
      </c>
      <c r="AW29" s="14">
        <v>0</v>
      </c>
      <c r="AX29" s="13">
        <f t="shared" si="18"/>
        <v>1118.69</v>
      </c>
      <c r="AY29" s="13">
        <f t="shared" si="19"/>
        <v>1118.69</v>
      </c>
      <c r="AZ29" s="13">
        <f t="shared" si="0"/>
        <v>7290.65</v>
      </c>
      <c r="BA29" s="13">
        <v>0</v>
      </c>
      <c r="BB29" s="14">
        <v>0</v>
      </c>
      <c r="BC29" s="14">
        <v>0</v>
      </c>
      <c r="BD29" s="14">
        <v>0</v>
      </c>
      <c r="BE29" s="13">
        <f t="shared" si="20"/>
        <v>0</v>
      </c>
      <c r="BF29" s="14">
        <f t="shared" si="21"/>
        <v>544.5</v>
      </c>
      <c r="BG29" s="14">
        <f t="shared" si="22"/>
        <v>209.53</v>
      </c>
      <c r="BH29" s="14">
        <f t="shared" si="23"/>
        <v>209.54</v>
      </c>
      <c r="BI29" s="13">
        <f t="shared" si="24"/>
        <v>963.56999999999994</v>
      </c>
      <c r="BJ29" s="13">
        <f t="shared" si="25"/>
        <v>963.56999999999994</v>
      </c>
      <c r="BK29" s="13">
        <v>0</v>
      </c>
      <c r="BL29" s="14">
        <v>0</v>
      </c>
      <c r="BM29" s="14">
        <v>0</v>
      </c>
      <c r="BN29" s="14">
        <v>0</v>
      </c>
      <c r="BO29" s="13">
        <f t="shared" si="26"/>
        <v>0</v>
      </c>
      <c r="BP29" s="14">
        <f t="shared" si="27"/>
        <v>105.59</v>
      </c>
      <c r="BQ29" s="14">
        <f t="shared" si="28"/>
        <v>66.739999999999995</v>
      </c>
      <c r="BR29" s="14">
        <v>0</v>
      </c>
      <c r="BS29" s="13">
        <f t="shared" si="29"/>
        <v>172.32999999999998</v>
      </c>
      <c r="BT29" s="13">
        <f t="shared" si="30"/>
        <v>172.32999999999998</v>
      </c>
      <c r="BU29" s="11">
        <v>0</v>
      </c>
      <c r="BV29" s="14">
        <v>0</v>
      </c>
      <c r="BW29" s="14">
        <v>0</v>
      </c>
      <c r="BX29" s="14">
        <v>0</v>
      </c>
      <c r="BY29" s="11">
        <f t="shared" si="31"/>
        <v>0</v>
      </c>
      <c r="BZ29" s="14">
        <f t="shared" si="32"/>
        <v>140.25</v>
      </c>
      <c r="CA29" s="14">
        <f t="shared" si="33"/>
        <v>140.25</v>
      </c>
      <c r="CB29" s="14">
        <f t="shared" si="34"/>
        <v>161.31</v>
      </c>
      <c r="CC29" s="11">
        <f t="shared" si="35"/>
        <v>441.81</v>
      </c>
      <c r="CD29" s="11">
        <f t="shared" si="36"/>
        <v>441.81</v>
      </c>
      <c r="CE29" s="15">
        <v>0</v>
      </c>
      <c r="CF29" s="16">
        <v>0</v>
      </c>
      <c r="CG29" s="16">
        <v>0</v>
      </c>
      <c r="CH29" s="16">
        <v>0</v>
      </c>
      <c r="CI29" s="15">
        <f t="shared" si="37"/>
        <v>0</v>
      </c>
      <c r="CJ29" s="16">
        <f t="shared" si="38"/>
        <v>26.43</v>
      </c>
      <c r="CK29" s="16">
        <f t="shared" si="39"/>
        <v>25.49</v>
      </c>
      <c r="CL29" s="16">
        <f t="shared" si="40"/>
        <v>30.06</v>
      </c>
      <c r="CM29" s="15">
        <f t="shared" si="41"/>
        <v>81.98</v>
      </c>
      <c r="CN29" s="15">
        <f t="shared" si="42"/>
        <v>81.98</v>
      </c>
      <c r="CO29" s="15">
        <v>0</v>
      </c>
      <c r="CP29" s="15">
        <v>0</v>
      </c>
      <c r="CQ29" s="16">
        <v>0</v>
      </c>
      <c r="CR29" s="16">
        <v>0</v>
      </c>
      <c r="CS29" s="16">
        <v>0</v>
      </c>
      <c r="CT29" s="15">
        <f t="shared" si="43"/>
        <v>0</v>
      </c>
      <c r="CU29" s="16">
        <f t="shared" si="44"/>
        <v>159.12</v>
      </c>
      <c r="CV29" s="16">
        <v>0</v>
      </c>
      <c r="CW29" s="16">
        <v>0</v>
      </c>
      <c r="CX29" s="15">
        <f t="shared" si="45"/>
        <v>159.12</v>
      </c>
      <c r="CY29" s="15">
        <f t="shared" si="46"/>
        <v>159.12</v>
      </c>
      <c r="CZ29" s="15">
        <f t="shared" si="1"/>
        <v>855.24</v>
      </c>
      <c r="DA29" s="16">
        <v>0</v>
      </c>
      <c r="DB29" s="16">
        <v>0</v>
      </c>
      <c r="DC29" s="16">
        <v>0</v>
      </c>
      <c r="DD29" s="16">
        <v>0</v>
      </c>
      <c r="DE29" s="16">
        <f t="shared" si="47"/>
        <v>0</v>
      </c>
      <c r="DF29" s="16">
        <f t="shared" si="48"/>
        <v>1295.67</v>
      </c>
      <c r="DG29" s="16">
        <f t="shared" si="49"/>
        <v>1042.52</v>
      </c>
      <c r="DH29" s="16">
        <f t="shared" si="50"/>
        <v>935.3</v>
      </c>
      <c r="DI29" s="16">
        <f t="shared" si="51"/>
        <v>3273.49</v>
      </c>
      <c r="DJ29" s="16">
        <f t="shared" si="52"/>
        <v>3273.49</v>
      </c>
      <c r="DK29" s="16">
        <v>0</v>
      </c>
      <c r="DL29" s="16">
        <v>0</v>
      </c>
      <c r="DM29" s="16">
        <v>0</v>
      </c>
      <c r="DN29" s="16">
        <v>0</v>
      </c>
      <c r="DO29" s="6">
        <f t="shared" si="53"/>
        <v>0</v>
      </c>
      <c r="DP29" s="16">
        <f t="shared" si="54"/>
        <v>77.42</v>
      </c>
      <c r="DQ29" s="16">
        <f t="shared" si="55"/>
        <v>77.42</v>
      </c>
      <c r="DR29" s="16">
        <f t="shared" si="56"/>
        <v>52.89</v>
      </c>
      <c r="DS29" s="14">
        <f t="shared" si="57"/>
        <v>207.73000000000002</v>
      </c>
      <c r="DT29" s="14">
        <f t="shared" si="58"/>
        <v>207.73000000000002</v>
      </c>
      <c r="DU29" s="14">
        <f t="shared" si="59"/>
        <v>3481.22</v>
      </c>
      <c r="DV29" s="14">
        <f t="shared" si="60"/>
        <v>22121.710000000003</v>
      </c>
      <c r="DW29" s="9">
        <v>96</v>
      </c>
      <c r="DX29" s="9" t="s">
        <v>232</v>
      </c>
      <c r="DY29" s="9" t="s">
        <v>233</v>
      </c>
      <c r="DZ29" s="9" t="s">
        <v>234</v>
      </c>
      <c r="EA29" s="9" t="s">
        <v>225</v>
      </c>
      <c r="EB29" s="9" t="s">
        <v>235</v>
      </c>
      <c r="EC29" s="9">
        <v>13853000</v>
      </c>
    </row>
    <row r="30" spans="1:133" x14ac:dyDescent="0.25">
      <c r="A30" s="9" t="s">
        <v>236</v>
      </c>
      <c r="B30" s="10">
        <v>2</v>
      </c>
      <c r="C30" s="10">
        <v>2</v>
      </c>
      <c r="D30" s="10">
        <v>2</v>
      </c>
      <c r="E30" s="10">
        <v>2</v>
      </c>
      <c r="F30" s="10">
        <v>2</v>
      </c>
      <c r="G30" s="10">
        <v>2</v>
      </c>
      <c r="H30" s="10">
        <v>2</v>
      </c>
      <c r="I30" s="10">
        <v>2</v>
      </c>
      <c r="J30" s="10">
        <v>2</v>
      </c>
      <c r="K30" s="10">
        <v>2</v>
      </c>
      <c r="L30" s="11">
        <v>175256.28</v>
      </c>
      <c r="M30" s="12">
        <v>31556.400000000001</v>
      </c>
      <c r="N30" s="12">
        <v>32532.560000000001</v>
      </c>
      <c r="O30" s="12">
        <v>31314.15</v>
      </c>
      <c r="P30" s="11">
        <f t="shared" si="2"/>
        <v>95403.110000000015</v>
      </c>
      <c r="Q30" s="12">
        <f t="shared" si="3"/>
        <v>7826.4</v>
      </c>
      <c r="R30" s="12">
        <f t="shared" si="4"/>
        <v>5515.68</v>
      </c>
      <c r="S30" s="12">
        <f t="shared" si="5"/>
        <v>5719.98</v>
      </c>
      <c r="T30" s="11">
        <f t="shared" si="6"/>
        <v>19062.059999999998</v>
      </c>
      <c r="U30" s="11">
        <f t="shared" si="7"/>
        <v>289721.45</v>
      </c>
      <c r="V30" s="13">
        <v>24523.71</v>
      </c>
      <c r="W30" s="14">
        <v>5955.32</v>
      </c>
      <c r="X30" s="14">
        <v>4296.2700000000004</v>
      </c>
      <c r="Y30" s="12">
        <v>3010.42</v>
      </c>
      <c r="Z30" s="13">
        <f t="shared" si="8"/>
        <v>13262.01</v>
      </c>
      <c r="AA30" s="12">
        <f t="shared" si="9"/>
        <v>8695.66</v>
      </c>
      <c r="AB30" s="14">
        <v>0</v>
      </c>
      <c r="AC30" s="14">
        <v>0</v>
      </c>
      <c r="AD30" s="13">
        <f t="shared" si="10"/>
        <v>8695.66</v>
      </c>
      <c r="AE30" s="13">
        <f t="shared" si="11"/>
        <v>46481.380000000005</v>
      </c>
      <c r="AF30" s="13">
        <v>540.04</v>
      </c>
      <c r="AG30" s="14">
        <v>0</v>
      </c>
      <c r="AH30" s="14">
        <v>0</v>
      </c>
      <c r="AI30" s="12">
        <v>0</v>
      </c>
      <c r="AJ30" s="13">
        <f t="shared" si="12"/>
        <v>0</v>
      </c>
      <c r="AK30" s="12">
        <f t="shared" si="13"/>
        <v>3105.6</v>
      </c>
      <c r="AL30" s="14">
        <v>0</v>
      </c>
      <c r="AM30" s="14">
        <v>0</v>
      </c>
      <c r="AN30" s="13">
        <f t="shared" si="14"/>
        <v>3105.6</v>
      </c>
      <c r="AO30" s="13">
        <f t="shared" si="15"/>
        <v>3645.64</v>
      </c>
      <c r="AP30" s="13">
        <v>17337.560000000001</v>
      </c>
      <c r="AQ30" s="14">
        <v>2977.97</v>
      </c>
      <c r="AR30" s="14">
        <v>2622.89</v>
      </c>
      <c r="AS30" s="12">
        <v>5093.3999999999996</v>
      </c>
      <c r="AT30" s="13">
        <f t="shared" si="16"/>
        <v>10694.259999999998</v>
      </c>
      <c r="AU30" s="12">
        <f t="shared" si="17"/>
        <v>2237.38</v>
      </c>
      <c r="AV30" s="14">
        <v>0</v>
      </c>
      <c r="AW30" s="14">
        <v>0</v>
      </c>
      <c r="AX30" s="13">
        <f t="shared" si="18"/>
        <v>2237.38</v>
      </c>
      <c r="AY30" s="13">
        <f t="shared" si="19"/>
        <v>30269.200000000001</v>
      </c>
      <c r="AZ30" s="13">
        <f t="shared" si="0"/>
        <v>80396.22</v>
      </c>
      <c r="BA30" s="13">
        <v>0</v>
      </c>
      <c r="BB30" s="14">
        <v>0</v>
      </c>
      <c r="BC30" s="14">
        <v>0</v>
      </c>
      <c r="BD30" s="14">
        <v>0</v>
      </c>
      <c r="BE30" s="13">
        <f t="shared" si="20"/>
        <v>0</v>
      </c>
      <c r="BF30" s="14">
        <f t="shared" si="21"/>
        <v>1089</v>
      </c>
      <c r="BG30" s="14">
        <f t="shared" si="22"/>
        <v>419.06</v>
      </c>
      <c r="BH30" s="14">
        <f t="shared" si="23"/>
        <v>419.08</v>
      </c>
      <c r="BI30" s="13">
        <f t="shared" si="24"/>
        <v>1927.1399999999999</v>
      </c>
      <c r="BJ30" s="13">
        <f t="shared" si="25"/>
        <v>1927.1399999999999</v>
      </c>
      <c r="BK30" s="13">
        <v>0</v>
      </c>
      <c r="BL30" s="14">
        <v>0</v>
      </c>
      <c r="BM30" s="14">
        <v>0</v>
      </c>
      <c r="BN30" s="14">
        <v>0</v>
      </c>
      <c r="BO30" s="13">
        <f t="shared" si="26"/>
        <v>0</v>
      </c>
      <c r="BP30" s="14">
        <f t="shared" si="27"/>
        <v>211.18</v>
      </c>
      <c r="BQ30" s="14">
        <f t="shared" si="28"/>
        <v>133.47999999999999</v>
      </c>
      <c r="BR30" s="14">
        <v>0</v>
      </c>
      <c r="BS30" s="13">
        <f t="shared" si="29"/>
        <v>344.65999999999997</v>
      </c>
      <c r="BT30" s="13">
        <f t="shared" si="30"/>
        <v>344.65999999999997</v>
      </c>
      <c r="BU30" s="11">
        <v>0</v>
      </c>
      <c r="BV30" s="14">
        <v>0</v>
      </c>
      <c r="BW30" s="14">
        <v>0</v>
      </c>
      <c r="BX30" s="14">
        <v>0</v>
      </c>
      <c r="BY30" s="11">
        <f t="shared" si="31"/>
        <v>0</v>
      </c>
      <c r="BZ30" s="14">
        <f t="shared" si="32"/>
        <v>280.5</v>
      </c>
      <c r="CA30" s="14">
        <f t="shared" si="33"/>
        <v>280.5</v>
      </c>
      <c r="CB30" s="14">
        <f t="shared" si="34"/>
        <v>322.62</v>
      </c>
      <c r="CC30" s="11">
        <f t="shared" si="35"/>
        <v>883.62</v>
      </c>
      <c r="CD30" s="11">
        <f t="shared" si="36"/>
        <v>883.62</v>
      </c>
      <c r="CE30" s="15">
        <v>0</v>
      </c>
      <c r="CF30" s="16">
        <v>0</v>
      </c>
      <c r="CG30" s="16">
        <v>0</v>
      </c>
      <c r="CH30" s="16">
        <v>0</v>
      </c>
      <c r="CI30" s="15">
        <f t="shared" si="37"/>
        <v>0</v>
      </c>
      <c r="CJ30" s="16">
        <f t="shared" si="38"/>
        <v>52.86</v>
      </c>
      <c r="CK30" s="16">
        <f t="shared" si="39"/>
        <v>50.98</v>
      </c>
      <c r="CL30" s="16">
        <f t="shared" si="40"/>
        <v>60.12</v>
      </c>
      <c r="CM30" s="15">
        <f t="shared" si="41"/>
        <v>163.96</v>
      </c>
      <c r="CN30" s="15">
        <f t="shared" si="42"/>
        <v>163.96</v>
      </c>
      <c r="CO30" s="15">
        <v>0</v>
      </c>
      <c r="CP30" s="15">
        <v>0</v>
      </c>
      <c r="CQ30" s="16">
        <v>0</v>
      </c>
      <c r="CR30" s="16">
        <v>0</v>
      </c>
      <c r="CS30" s="16">
        <v>0</v>
      </c>
      <c r="CT30" s="15">
        <f t="shared" si="43"/>
        <v>0</v>
      </c>
      <c r="CU30" s="16">
        <f t="shared" si="44"/>
        <v>318.24</v>
      </c>
      <c r="CV30" s="16">
        <v>0</v>
      </c>
      <c r="CW30" s="16">
        <v>0</v>
      </c>
      <c r="CX30" s="15">
        <f t="shared" si="45"/>
        <v>318.24</v>
      </c>
      <c r="CY30" s="15">
        <f t="shared" si="46"/>
        <v>318.24</v>
      </c>
      <c r="CZ30" s="15">
        <f t="shared" si="1"/>
        <v>1710.48</v>
      </c>
      <c r="DA30" s="16">
        <v>2640</v>
      </c>
      <c r="DB30" s="16">
        <v>240</v>
      </c>
      <c r="DC30" s="16">
        <v>360</v>
      </c>
      <c r="DD30" s="16">
        <v>720</v>
      </c>
      <c r="DE30" s="16">
        <f t="shared" si="47"/>
        <v>1320</v>
      </c>
      <c r="DF30" s="16">
        <f t="shared" si="48"/>
        <v>2591.34</v>
      </c>
      <c r="DG30" s="16">
        <f t="shared" si="49"/>
        <v>2085.04</v>
      </c>
      <c r="DH30" s="16">
        <f t="shared" si="50"/>
        <v>1870.6</v>
      </c>
      <c r="DI30" s="16">
        <f t="shared" si="51"/>
        <v>6546.98</v>
      </c>
      <c r="DJ30" s="16">
        <f t="shared" si="52"/>
        <v>10506.98</v>
      </c>
      <c r="DK30" s="16">
        <v>0</v>
      </c>
      <c r="DL30" s="16">
        <v>0</v>
      </c>
      <c r="DM30" s="16">
        <v>0</v>
      </c>
      <c r="DN30" s="16">
        <v>0</v>
      </c>
      <c r="DO30" s="6">
        <f t="shared" si="53"/>
        <v>0</v>
      </c>
      <c r="DP30" s="16">
        <f t="shared" si="54"/>
        <v>154.84</v>
      </c>
      <c r="DQ30" s="16">
        <f t="shared" si="55"/>
        <v>154.84</v>
      </c>
      <c r="DR30" s="16">
        <f t="shared" si="56"/>
        <v>105.78</v>
      </c>
      <c r="DS30" s="14">
        <f t="shared" si="57"/>
        <v>415.46000000000004</v>
      </c>
      <c r="DT30" s="14">
        <f t="shared" si="58"/>
        <v>415.46000000000004</v>
      </c>
      <c r="DU30" s="14">
        <f t="shared" si="59"/>
        <v>10922.439999999999</v>
      </c>
      <c r="DV30" s="14">
        <f t="shared" si="60"/>
        <v>384677.73000000004</v>
      </c>
      <c r="DW30" s="9">
        <v>12</v>
      </c>
      <c r="DX30" s="9" t="s">
        <v>236</v>
      </c>
      <c r="DY30" s="9" t="s">
        <v>132</v>
      </c>
      <c r="DZ30" s="9" t="s">
        <v>237</v>
      </c>
      <c r="EA30" s="9" t="s">
        <v>134</v>
      </c>
      <c r="EB30" s="9" t="s">
        <v>238</v>
      </c>
      <c r="EC30" s="9">
        <v>900576</v>
      </c>
    </row>
    <row r="31" spans="1:133" x14ac:dyDescent="0.25">
      <c r="A31" s="9" t="s">
        <v>239</v>
      </c>
      <c r="B31" s="10">
        <v>1</v>
      </c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1">
        <v>232.71</v>
      </c>
      <c r="M31" s="12">
        <v>0</v>
      </c>
      <c r="N31" s="12">
        <v>0</v>
      </c>
      <c r="O31" s="12">
        <v>155.13999999999999</v>
      </c>
      <c r="P31" s="11">
        <f t="shared" si="2"/>
        <v>155.13999999999999</v>
      </c>
      <c r="Q31" s="12">
        <f t="shared" si="3"/>
        <v>3913.2</v>
      </c>
      <c r="R31" s="12">
        <f t="shared" si="4"/>
        <v>2757.84</v>
      </c>
      <c r="S31" s="12">
        <f t="shared" si="5"/>
        <v>2859.99</v>
      </c>
      <c r="T31" s="11">
        <f t="shared" si="6"/>
        <v>9531.0299999999988</v>
      </c>
      <c r="U31" s="11">
        <f t="shared" si="7"/>
        <v>9918.8799999999992</v>
      </c>
      <c r="V31" s="13">
        <v>16843.259999999998</v>
      </c>
      <c r="W31" s="14">
        <v>3184.46</v>
      </c>
      <c r="X31" s="14">
        <v>3184.72</v>
      </c>
      <c r="Y31" s="12">
        <v>2458.7199999999998</v>
      </c>
      <c r="Z31" s="13">
        <f t="shared" si="8"/>
        <v>8827.9</v>
      </c>
      <c r="AA31" s="12">
        <f t="shared" si="9"/>
        <v>4347.83</v>
      </c>
      <c r="AB31" s="14">
        <v>0</v>
      </c>
      <c r="AC31" s="14">
        <v>0</v>
      </c>
      <c r="AD31" s="13">
        <f t="shared" si="10"/>
        <v>4347.83</v>
      </c>
      <c r="AE31" s="13">
        <f t="shared" si="11"/>
        <v>30018.989999999998</v>
      </c>
      <c r="AF31" s="13">
        <v>0</v>
      </c>
      <c r="AG31" s="14">
        <v>0</v>
      </c>
      <c r="AH31" s="14">
        <v>0</v>
      </c>
      <c r="AI31" s="12">
        <v>0</v>
      </c>
      <c r="AJ31" s="13">
        <f t="shared" si="12"/>
        <v>0</v>
      </c>
      <c r="AK31" s="12">
        <f t="shared" si="13"/>
        <v>1552.8</v>
      </c>
      <c r="AL31" s="14">
        <v>0</v>
      </c>
      <c r="AM31" s="14">
        <v>0</v>
      </c>
      <c r="AN31" s="13">
        <f t="shared" si="14"/>
        <v>1552.8</v>
      </c>
      <c r="AO31" s="13">
        <f t="shared" si="15"/>
        <v>1552.8</v>
      </c>
      <c r="AP31" s="13">
        <v>0</v>
      </c>
      <c r="AQ31" s="14">
        <v>0</v>
      </c>
      <c r="AR31" s="14">
        <v>0</v>
      </c>
      <c r="AS31" s="12">
        <v>0</v>
      </c>
      <c r="AT31" s="13">
        <f t="shared" si="16"/>
        <v>0</v>
      </c>
      <c r="AU31" s="12">
        <f t="shared" si="17"/>
        <v>1118.69</v>
      </c>
      <c r="AV31" s="14">
        <v>0</v>
      </c>
      <c r="AW31" s="14">
        <v>0</v>
      </c>
      <c r="AX31" s="13">
        <f t="shared" si="18"/>
        <v>1118.69</v>
      </c>
      <c r="AY31" s="13">
        <f t="shared" si="19"/>
        <v>1118.69</v>
      </c>
      <c r="AZ31" s="13">
        <f t="shared" si="0"/>
        <v>32690.479999999996</v>
      </c>
      <c r="BA31" s="13">
        <v>0</v>
      </c>
      <c r="BB31" s="14">
        <v>0</v>
      </c>
      <c r="BC31" s="14">
        <v>0</v>
      </c>
      <c r="BD31" s="14">
        <v>0</v>
      </c>
      <c r="BE31" s="13">
        <f t="shared" si="20"/>
        <v>0</v>
      </c>
      <c r="BF31" s="14">
        <f t="shared" si="21"/>
        <v>544.5</v>
      </c>
      <c r="BG31" s="14">
        <f t="shared" si="22"/>
        <v>209.53</v>
      </c>
      <c r="BH31" s="14">
        <f t="shared" si="23"/>
        <v>209.54</v>
      </c>
      <c r="BI31" s="13">
        <f t="shared" si="24"/>
        <v>963.56999999999994</v>
      </c>
      <c r="BJ31" s="13">
        <f t="shared" si="25"/>
        <v>963.56999999999994</v>
      </c>
      <c r="BK31" s="13">
        <v>0</v>
      </c>
      <c r="BL31" s="14">
        <v>0</v>
      </c>
      <c r="BM31" s="14">
        <v>0</v>
      </c>
      <c r="BN31" s="14">
        <v>0</v>
      </c>
      <c r="BO31" s="13">
        <f t="shared" si="26"/>
        <v>0</v>
      </c>
      <c r="BP31" s="14">
        <f t="shared" si="27"/>
        <v>105.59</v>
      </c>
      <c r="BQ31" s="14">
        <f t="shared" si="28"/>
        <v>66.739999999999995</v>
      </c>
      <c r="BR31" s="14">
        <v>0</v>
      </c>
      <c r="BS31" s="13">
        <f t="shared" si="29"/>
        <v>172.32999999999998</v>
      </c>
      <c r="BT31" s="13">
        <f t="shared" si="30"/>
        <v>172.32999999999998</v>
      </c>
      <c r="BU31" s="11">
        <v>0</v>
      </c>
      <c r="BV31" s="14">
        <v>0</v>
      </c>
      <c r="BW31" s="14">
        <v>0</v>
      </c>
      <c r="BX31" s="14">
        <v>0</v>
      </c>
      <c r="BY31" s="11">
        <f t="shared" si="31"/>
        <v>0</v>
      </c>
      <c r="BZ31" s="14">
        <f t="shared" si="32"/>
        <v>140.25</v>
      </c>
      <c r="CA31" s="14">
        <f t="shared" si="33"/>
        <v>140.25</v>
      </c>
      <c r="CB31" s="14">
        <f t="shared" si="34"/>
        <v>161.31</v>
      </c>
      <c r="CC31" s="11">
        <f t="shared" si="35"/>
        <v>441.81</v>
      </c>
      <c r="CD31" s="11">
        <f t="shared" si="36"/>
        <v>441.81</v>
      </c>
      <c r="CE31" s="15">
        <v>0</v>
      </c>
      <c r="CF31" s="16">
        <v>0</v>
      </c>
      <c r="CG31" s="16">
        <v>0</v>
      </c>
      <c r="CH31" s="16">
        <v>0</v>
      </c>
      <c r="CI31" s="15">
        <f t="shared" si="37"/>
        <v>0</v>
      </c>
      <c r="CJ31" s="16">
        <f t="shared" si="38"/>
        <v>26.43</v>
      </c>
      <c r="CK31" s="16">
        <f t="shared" si="39"/>
        <v>25.49</v>
      </c>
      <c r="CL31" s="16">
        <f t="shared" si="40"/>
        <v>30.06</v>
      </c>
      <c r="CM31" s="15">
        <f t="shared" si="41"/>
        <v>81.98</v>
      </c>
      <c r="CN31" s="15">
        <f t="shared" si="42"/>
        <v>81.98</v>
      </c>
      <c r="CO31" s="15">
        <v>0</v>
      </c>
      <c r="CP31" s="15">
        <v>0</v>
      </c>
      <c r="CQ31" s="16">
        <v>0</v>
      </c>
      <c r="CR31" s="16">
        <v>0</v>
      </c>
      <c r="CS31" s="16">
        <v>0</v>
      </c>
      <c r="CT31" s="15">
        <f t="shared" si="43"/>
        <v>0</v>
      </c>
      <c r="CU31" s="16">
        <f t="shared" si="44"/>
        <v>159.12</v>
      </c>
      <c r="CV31" s="16">
        <v>0</v>
      </c>
      <c r="CW31" s="16">
        <v>0</v>
      </c>
      <c r="CX31" s="15">
        <f t="shared" si="45"/>
        <v>159.12</v>
      </c>
      <c r="CY31" s="15">
        <f t="shared" si="46"/>
        <v>159.12</v>
      </c>
      <c r="CZ31" s="15">
        <f t="shared" si="1"/>
        <v>855.24</v>
      </c>
      <c r="DA31" s="16">
        <v>0</v>
      </c>
      <c r="DB31" s="16">
        <v>0</v>
      </c>
      <c r="DC31" s="16">
        <v>0</v>
      </c>
      <c r="DD31" s="16">
        <v>0</v>
      </c>
      <c r="DE31" s="16">
        <f t="shared" si="47"/>
        <v>0</v>
      </c>
      <c r="DF31" s="16">
        <f t="shared" si="48"/>
        <v>1295.67</v>
      </c>
      <c r="DG31" s="16">
        <f t="shared" si="49"/>
        <v>1042.52</v>
      </c>
      <c r="DH31" s="16">
        <f t="shared" si="50"/>
        <v>935.3</v>
      </c>
      <c r="DI31" s="16">
        <f t="shared" si="51"/>
        <v>3273.49</v>
      </c>
      <c r="DJ31" s="16">
        <f t="shared" si="52"/>
        <v>3273.49</v>
      </c>
      <c r="DK31" s="16">
        <v>0</v>
      </c>
      <c r="DL31" s="16">
        <v>0</v>
      </c>
      <c r="DM31" s="16">
        <v>0</v>
      </c>
      <c r="DN31" s="16">
        <v>0</v>
      </c>
      <c r="DO31" s="6">
        <f t="shared" si="53"/>
        <v>0</v>
      </c>
      <c r="DP31" s="16">
        <f t="shared" si="54"/>
        <v>77.42</v>
      </c>
      <c r="DQ31" s="16">
        <f t="shared" si="55"/>
        <v>77.42</v>
      </c>
      <c r="DR31" s="16">
        <f t="shared" si="56"/>
        <v>52.89</v>
      </c>
      <c r="DS31" s="14">
        <f t="shared" si="57"/>
        <v>207.73000000000002</v>
      </c>
      <c r="DT31" s="14">
        <f t="shared" si="58"/>
        <v>207.73000000000002</v>
      </c>
      <c r="DU31" s="14">
        <f t="shared" si="59"/>
        <v>3481.22</v>
      </c>
      <c r="DV31" s="14">
        <f t="shared" si="60"/>
        <v>47909.389999999992</v>
      </c>
      <c r="DW31" s="9">
        <v>41</v>
      </c>
      <c r="DX31" s="9" t="s">
        <v>239</v>
      </c>
      <c r="DY31" s="9" t="s">
        <v>240</v>
      </c>
      <c r="DZ31" s="9" t="s">
        <v>241</v>
      </c>
      <c r="EA31" s="9" t="s">
        <v>134</v>
      </c>
      <c r="EB31" s="9" t="s">
        <v>238</v>
      </c>
      <c r="EC31" s="9">
        <v>1345660</v>
      </c>
    </row>
    <row r="32" spans="1:133" x14ac:dyDescent="0.25">
      <c r="A32" s="9" t="s">
        <v>242</v>
      </c>
      <c r="B32" s="10">
        <v>1</v>
      </c>
      <c r="C32" s="10">
        <v>1</v>
      </c>
      <c r="D32" s="10">
        <v>2</v>
      </c>
      <c r="E32" s="10">
        <v>2</v>
      </c>
      <c r="F32" s="10">
        <v>2</v>
      </c>
      <c r="G32" s="10">
        <v>2</v>
      </c>
      <c r="H32" s="10">
        <v>2</v>
      </c>
      <c r="I32" s="10">
        <v>2</v>
      </c>
      <c r="J32" s="10">
        <v>2</v>
      </c>
      <c r="K32" s="10">
        <v>2</v>
      </c>
      <c r="L32" s="11">
        <v>0</v>
      </c>
      <c r="M32" s="12">
        <v>0</v>
      </c>
      <c r="N32" s="12">
        <v>0</v>
      </c>
      <c r="O32" s="12">
        <v>0</v>
      </c>
      <c r="P32" s="11">
        <f t="shared" si="2"/>
        <v>0</v>
      </c>
      <c r="Q32" s="12">
        <f t="shared" si="3"/>
        <v>7826.4</v>
      </c>
      <c r="R32" s="12">
        <f t="shared" si="4"/>
        <v>5515.68</v>
      </c>
      <c r="S32" s="12">
        <f t="shared" si="5"/>
        <v>5719.98</v>
      </c>
      <c r="T32" s="11">
        <f t="shared" si="6"/>
        <v>19062.059999999998</v>
      </c>
      <c r="U32" s="11">
        <f t="shared" si="7"/>
        <v>19062.059999999998</v>
      </c>
      <c r="V32" s="13">
        <v>9374.17</v>
      </c>
      <c r="W32" s="14">
        <v>1969.75</v>
      </c>
      <c r="X32" s="14">
        <v>765.5</v>
      </c>
      <c r="Y32" s="12">
        <v>1071.9100000000001</v>
      </c>
      <c r="Z32" s="13">
        <f t="shared" si="8"/>
        <v>3807.16</v>
      </c>
      <c r="AA32" s="12">
        <f t="shared" si="9"/>
        <v>8695.66</v>
      </c>
      <c r="AB32" s="14">
        <v>0</v>
      </c>
      <c r="AC32" s="14">
        <v>0</v>
      </c>
      <c r="AD32" s="13">
        <f t="shared" si="10"/>
        <v>8695.66</v>
      </c>
      <c r="AE32" s="13">
        <f t="shared" si="11"/>
        <v>21876.989999999998</v>
      </c>
      <c r="AF32" s="13">
        <v>0</v>
      </c>
      <c r="AG32" s="14">
        <v>0</v>
      </c>
      <c r="AH32" s="14">
        <v>0</v>
      </c>
      <c r="AI32" s="12">
        <v>0</v>
      </c>
      <c r="AJ32" s="13">
        <f t="shared" si="12"/>
        <v>0</v>
      </c>
      <c r="AK32" s="12">
        <f t="shared" si="13"/>
        <v>3105.6</v>
      </c>
      <c r="AL32" s="14">
        <v>0</v>
      </c>
      <c r="AM32" s="14">
        <v>0</v>
      </c>
      <c r="AN32" s="13">
        <f t="shared" si="14"/>
        <v>3105.6</v>
      </c>
      <c r="AO32" s="13">
        <f t="shared" si="15"/>
        <v>3105.6</v>
      </c>
      <c r="AP32" s="13">
        <v>0</v>
      </c>
      <c r="AQ32" s="14">
        <v>0</v>
      </c>
      <c r="AR32" s="14">
        <v>0</v>
      </c>
      <c r="AS32" s="12">
        <v>0</v>
      </c>
      <c r="AT32" s="13">
        <f t="shared" si="16"/>
        <v>0</v>
      </c>
      <c r="AU32" s="12">
        <f t="shared" si="17"/>
        <v>2237.38</v>
      </c>
      <c r="AV32" s="14">
        <v>0</v>
      </c>
      <c r="AW32" s="14">
        <v>0</v>
      </c>
      <c r="AX32" s="13">
        <f t="shared" si="18"/>
        <v>2237.38</v>
      </c>
      <c r="AY32" s="13">
        <f t="shared" si="19"/>
        <v>2237.38</v>
      </c>
      <c r="AZ32" s="13">
        <f t="shared" si="0"/>
        <v>27219.969999999998</v>
      </c>
      <c r="BA32" s="13">
        <v>0</v>
      </c>
      <c r="BB32" s="14">
        <v>0</v>
      </c>
      <c r="BC32" s="14">
        <v>0</v>
      </c>
      <c r="BD32" s="14">
        <v>0</v>
      </c>
      <c r="BE32" s="13">
        <f t="shared" si="20"/>
        <v>0</v>
      </c>
      <c r="BF32" s="14">
        <f t="shared" si="21"/>
        <v>1089</v>
      </c>
      <c r="BG32" s="14">
        <f t="shared" si="22"/>
        <v>419.06</v>
      </c>
      <c r="BH32" s="14">
        <f t="shared" si="23"/>
        <v>419.08</v>
      </c>
      <c r="BI32" s="13">
        <f t="shared" si="24"/>
        <v>1927.1399999999999</v>
      </c>
      <c r="BJ32" s="13">
        <f t="shared" si="25"/>
        <v>1927.1399999999999</v>
      </c>
      <c r="BK32" s="13">
        <v>0</v>
      </c>
      <c r="BL32" s="14">
        <v>0</v>
      </c>
      <c r="BM32" s="14">
        <v>0</v>
      </c>
      <c r="BN32" s="14">
        <v>0</v>
      </c>
      <c r="BO32" s="13">
        <f t="shared" si="26"/>
        <v>0</v>
      </c>
      <c r="BP32" s="14">
        <f t="shared" si="27"/>
        <v>211.18</v>
      </c>
      <c r="BQ32" s="14">
        <f t="shared" si="28"/>
        <v>133.47999999999999</v>
      </c>
      <c r="BR32" s="14">
        <v>0</v>
      </c>
      <c r="BS32" s="13">
        <f t="shared" si="29"/>
        <v>344.65999999999997</v>
      </c>
      <c r="BT32" s="13">
        <f t="shared" si="30"/>
        <v>344.65999999999997</v>
      </c>
      <c r="BU32" s="11">
        <v>0</v>
      </c>
      <c r="BV32" s="14">
        <v>0</v>
      </c>
      <c r="BW32" s="14">
        <v>0</v>
      </c>
      <c r="BX32" s="14">
        <v>0</v>
      </c>
      <c r="BY32" s="11">
        <f t="shared" si="31"/>
        <v>0</v>
      </c>
      <c r="BZ32" s="14">
        <f t="shared" si="32"/>
        <v>280.5</v>
      </c>
      <c r="CA32" s="14">
        <f t="shared" si="33"/>
        <v>280.5</v>
      </c>
      <c r="CB32" s="14">
        <f t="shared" si="34"/>
        <v>322.62</v>
      </c>
      <c r="CC32" s="11">
        <f t="shared" si="35"/>
        <v>883.62</v>
      </c>
      <c r="CD32" s="11">
        <f t="shared" si="36"/>
        <v>883.62</v>
      </c>
      <c r="CE32" s="15">
        <v>0</v>
      </c>
      <c r="CF32" s="16">
        <v>0</v>
      </c>
      <c r="CG32" s="16">
        <v>0</v>
      </c>
      <c r="CH32" s="16">
        <v>0</v>
      </c>
      <c r="CI32" s="15">
        <f t="shared" si="37"/>
        <v>0</v>
      </c>
      <c r="CJ32" s="16">
        <f t="shared" si="38"/>
        <v>52.86</v>
      </c>
      <c r="CK32" s="16">
        <f t="shared" si="39"/>
        <v>50.98</v>
      </c>
      <c r="CL32" s="16">
        <f t="shared" si="40"/>
        <v>60.12</v>
      </c>
      <c r="CM32" s="15">
        <f t="shared" si="41"/>
        <v>163.96</v>
      </c>
      <c r="CN32" s="15">
        <f t="shared" si="42"/>
        <v>163.96</v>
      </c>
      <c r="CO32" s="15">
        <v>0</v>
      </c>
      <c r="CP32" s="15">
        <v>0</v>
      </c>
      <c r="CQ32" s="16">
        <v>0</v>
      </c>
      <c r="CR32" s="16">
        <v>0</v>
      </c>
      <c r="CS32" s="16">
        <v>0</v>
      </c>
      <c r="CT32" s="15">
        <f t="shared" si="43"/>
        <v>0</v>
      </c>
      <c r="CU32" s="16">
        <f t="shared" si="44"/>
        <v>318.24</v>
      </c>
      <c r="CV32" s="16">
        <v>0</v>
      </c>
      <c r="CW32" s="16">
        <v>0</v>
      </c>
      <c r="CX32" s="15">
        <f t="shared" si="45"/>
        <v>318.24</v>
      </c>
      <c r="CY32" s="15">
        <f t="shared" si="46"/>
        <v>318.24</v>
      </c>
      <c r="CZ32" s="15">
        <f t="shared" si="1"/>
        <v>1710.48</v>
      </c>
      <c r="DA32" s="16">
        <v>0</v>
      </c>
      <c r="DB32" s="16">
        <v>0</v>
      </c>
      <c r="DC32" s="16">
        <v>0</v>
      </c>
      <c r="DD32" s="16">
        <v>0</v>
      </c>
      <c r="DE32" s="16">
        <f t="shared" si="47"/>
        <v>0</v>
      </c>
      <c r="DF32" s="16">
        <f t="shared" si="48"/>
        <v>2591.34</v>
      </c>
      <c r="DG32" s="16">
        <f t="shared" si="49"/>
        <v>2085.04</v>
      </c>
      <c r="DH32" s="16">
        <f t="shared" si="50"/>
        <v>1870.6</v>
      </c>
      <c r="DI32" s="16">
        <f t="shared" si="51"/>
        <v>6546.98</v>
      </c>
      <c r="DJ32" s="16">
        <f t="shared" si="52"/>
        <v>6546.98</v>
      </c>
      <c r="DK32" s="16">
        <v>0</v>
      </c>
      <c r="DL32" s="16">
        <v>0</v>
      </c>
      <c r="DM32" s="16">
        <v>0</v>
      </c>
      <c r="DN32" s="16">
        <v>0</v>
      </c>
      <c r="DO32" s="6">
        <f t="shared" si="53"/>
        <v>0</v>
      </c>
      <c r="DP32" s="16">
        <f t="shared" si="54"/>
        <v>154.84</v>
      </c>
      <c r="DQ32" s="16">
        <f t="shared" si="55"/>
        <v>154.84</v>
      </c>
      <c r="DR32" s="16">
        <f t="shared" si="56"/>
        <v>105.78</v>
      </c>
      <c r="DS32" s="14">
        <f t="shared" si="57"/>
        <v>415.46000000000004</v>
      </c>
      <c r="DT32" s="14">
        <f t="shared" si="58"/>
        <v>415.46000000000004</v>
      </c>
      <c r="DU32" s="14">
        <f t="shared" si="59"/>
        <v>6962.44</v>
      </c>
      <c r="DV32" s="14">
        <f t="shared" si="60"/>
        <v>56882.090000000004</v>
      </c>
      <c r="DW32" s="9">
        <v>103</v>
      </c>
      <c r="DX32" s="9" t="s">
        <v>242</v>
      </c>
      <c r="DY32" s="9" t="s">
        <v>243</v>
      </c>
      <c r="DZ32" s="9"/>
      <c r="EA32" s="9" t="s">
        <v>134</v>
      </c>
      <c r="EB32" s="9" t="s">
        <v>244</v>
      </c>
      <c r="EC32" s="9">
        <v>22228590</v>
      </c>
    </row>
    <row r="33" spans="1:133" x14ac:dyDescent="0.25">
      <c r="A33" s="17" t="s">
        <v>245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1">
        <v>0</v>
      </c>
      <c r="M33" s="12">
        <v>0</v>
      </c>
      <c r="N33" s="12">
        <v>0</v>
      </c>
      <c r="O33" s="12">
        <v>0</v>
      </c>
      <c r="P33" s="11">
        <f t="shared" si="2"/>
        <v>0</v>
      </c>
      <c r="Q33" s="12">
        <f t="shared" si="3"/>
        <v>3913.2</v>
      </c>
      <c r="R33" s="12">
        <f t="shared" si="4"/>
        <v>2757.84</v>
      </c>
      <c r="S33" s="12">
        <f t="shared" si="5"/>
        <v>2859.99</v>
      </c>
      <c r="T33" s="11">
        <f t="shared" si="6"/>
        <v>9531.0299999999988</v>
      </c>
      <c r="U33" s="11">
        <f t="shared" si="7"/>
        <v>9531.0299999999988</v>
      </c>
      <c r="V33" s="13">
        <v>2512.4499999999998</v>
      </c>
      <c r="W33" s="14">
        <v>80.489999999999995</v>
      </c>
      <c r="X33" s="14">
        <v>378.09</v>
      </c>
      <c r="Y33" s="12">
        <v>71.19</v>
      </c>
      <c r="Z33" s="13">
        <f t="shared" si="8"/>
        <v>529.77</v>
      </c>
      <c r="AA33" s="12">
        <f t="shared" si="9"/>
        <v>4347.83</v>
      </c>
      <c r="AB33" s="14">
        <v>0</v>
      </c>
      <c r="AC33" s="14">
        <v>0</v>
      </c>
      <c r="AD33" s="13">
        <f t="shared" si="10"/>
        <v>4347.83</v>
      </c>
      <c r="AE33" s="13">
        <f t="shared" si="11"/>
        <v>7390.0499999999993</v>
      </c>
      <c r="AF33" s="13">
        <v>0</v>
      </c>
      <c r="AG33" s="14">
        <v>0</v>
      </c>
      <c r="AH33" s="14">
        <v>0</v>
      </c>
      <c r="AI33" s="12">
        <v>0</v>
      </c>
      <c r="AJ33" s="13">
        <f t="shared" si="12"/>
        <v>0</v>
      </c>
      <c r="AK33" s="12">
        <f t="shared" si="13"/>
        <v>1552.8</v>
      </c>
      <c r="AL33" s="14">
        <v>0</v>
      </c>
      <c r="AM33" s="14">
        <v>0</v>
      </c>
      <c r="AN33" s="13">
        <f t="shared" si="14"/>
        <v>1552.8</v>
      </c>
      <c r="AO33" s="13">
        <f t="shared" si="15"/>
        <v>1552.8</v>
      </c>
      <c r="AP33" s="13">
        <v>0</v>
      </c>
      <c r="AQ33" s="14">
        <v>0</v>
      </c>
      <c r="AR33" s="14">
        <v>0</v>
      </c>
      <c r="AS33" s="12">
        <v>0</v>
      </c>
      <c r="AT33" s="13">
        <f t="shared" si="16"/>
        <v>0</v>
      </c>
      <c r="AU33" s="12">
        <f t="shared" si="17"/>
        <v>1118.69</v>
      </c>
      <c r="AV33" s="14">
        <v>0</v>
      </c>
      <c r="AW33" s="14">
        <v>0</v>
      </c>
      <c r="AX33" s="13">
        <f t="shared" si="18"/>
        <v>1118.69</v>
      </c>
      <c r="AY33" s="13">
        <f t="shared" si="19"/>
        <v>1118.69</v>
      </c>
      <c r="AZ33" s="13">
        <f t="shared" si="0"/>
        <v>10061.539999999999</v>
      </c>
      <c r="BA33" s="13">
        <v>0</v>
      </c>
      <c r="BB33" s="14">
        <v>0</v>
      </c>
      <c r="BC33" s="14">
        <v>0</v>
      </c>
      <c r="BD33" s="14">
        <v>0</v>
      </c>
      <c r="BE33" s="13">
        <f t="shared" si="20"/>
        <v>0</v>
      </c>
      <c r="BF33" s="14">
        <f t="shared" si="21"/>
        <v>544.5</v>
      </c>
      <c r="BG33" s="14">
        <f t="shared" si="22"/>
        <v>209.53</v>
      </c>
      <c r="BH33" s="14">
        <f t="shared" si="23"/>
        <v>209.54</v>
      </c>
      <c r="BI33" s="13">
        <f t="shared" si="24"/>
        <v>963.56999999999994</v>
      </c>
      <c r="BJ33" s="13">
        <f t="shared" si="25"/>
        <v>963.56999999999994</v>
      </c>
      <c r="BK33" s="13">
        <v>0</v>
      </c>
      <c r="BL33" s="14">
        <v>0</v>
      </c>
      <c r="BM33" s="14">
        <v>0</v>
      </c>
      <c r="BN33" s="14">
        <v>0</v>
      </c>
      <c r="BO33" s="13">
        <f t="shared" si="26"/>
        <v>0</v>
      </c>
      <c r="BP33" s="14">
        <f t="shared" si="27"/>
        <v>105.59</v>
      </c>
      <c r="BQ33" s="14">
        <f t="shared" si="28"/>
        <v>66.739999999999995</v>
      </c>
      <c r="BR33" s="14">
        <v>0</v>
      </c>
      <c r="BS33" s="13">
        <f t="shared" si="29"/>
        <v>172.32999999999998</v>
      </c>
      <c r="BT33" s="13">
        <f t="shared" si="30"/>
        <v>172.32999999999998</v>
      </c>
      <c r="BU33" s="11">
        <v>0</v>
      </c>
      <c r="BV33" s="14">
        <v>0</v>
      </c>
      <c r="BW33" s="14">
        <v>0</v>
      </c>
      <c r="BX33" s="14">
        <v>0</v>
      </c>
      <c r="BY33" s="11">
        <f t="shared" si="31"/>
        <v>0</v>
      </c>
      <c r="BZ33" s="14">
        <f t="shared" si="32"/>
        <v>140.25</v>
      </c>
      <c r="CA33" s="14">
        <f t="shared" si="33"/>
        <v>140.25</v>
      </c>
      <c r="CB33" s="14">
        <f t="shared" si="34"/>
        <v>161.31</v>
      </c>
      <c r="CC33" s="11">
        <f t="shared" si="35"/>
        <v>441.81</v>
      </c>
      <c r="CD33" s="11">
        <f t="shared" si="36"/>
        <v>441.81</v>
      </c>
      <c r="CE33" s="15">
        <v>0</v>
      </c>
      <c r="CF33" s="16">
        <v>0</v>
      </c>
      <c r="CG33" s="16">
        <v>0</v>
      </c>
      <c r="CH33" s="16">
        <v>0</v>
      </c>
      <c r="CI33" s="15">
        <f t="shared" si="37"/>
        <v>0</v>
      </c>
      <c r="CJ33" s="16">
        <f t="shared" si="38"/>
        <v>26.43</v>
      </c>
      <c r="CK33" s="16">
        <f t="shared" si="39"/>
        <v>25.49</v>
      </c>
      <c r="CL33" s="16">
        <f t="shared" si="40"/>
        <v>30.06</v>
      </c>
      <c r="CM33" s="15">
        <f t="shared" si="41"/>
        <v>81.98</v>
      </c>
      <c r="CN33" s="15">
        <f t="shared" si="42"/>
        <v>81.98</v>
      </c>
      <c r="CO33" s="15">
        <v>0</v>
      </c>
      <c r="CP33" s="15">
        <v>0</v>
      </c>
      <c r="CQ33" s="16">
        <v>0</v>
      </c>
      <c r="CR33" s="16">
        <v>0</v>
      </c>
      <c r="CS33" s="16">
        <v>0</v>
      </c>
      <c r="CT33" s="15">
        <f t="shared" si="43"/>
        <v>0</v>
      </c>
      <c r="CU33" s="16">
        <f t="shared" si="44"/>
        <v>159.12</v>
      </c>
      <c r="CV33" s="16">
        <v>0</v>
      </c>
      <c r="CW33" s="16">
        <v>0</v>
      </c>
      <c r="CX33" s="15">
        <f t="shared" si="45"/>
        <v>159.12</v>
      </c>
      <c r="CY33" s="15">
        <f t="shared" si="46"/>
        <v>159.12</v>
      </c>
      <c r="CZ33" s="15">
        <f t="shared" si="1"/>
        <v>855.24</v>
      </c>
      <c r="DA33" s="16">
        <v>0</v>
      </c>
      <c r="DB33" s="16">
        <v>0</v>
      </c>
      <c r="DC33" s="16">
        <v>0</v>
      </c>
      <c r="DD33" s="16">
        <v>0</v>
      </c>
      <c r="DE33" s="16">
        <f t="shared" si="47"/>
        <v>0</v>
      </c>
      <c r="DF33" s="16">
        <f t="shared" si="48"/>
        <v>1295.67</v>
      </c>
      <c r="DG33" s="16">
        <f t="shared" si="49"/>
        <v>1042.52</v>
      </c>
      <c r="DH33" s="16">
        <f t="shared" si="50"/>
        <v>935.3</v>
      </c>
      <c r="DI33" s="16">
        <f t="shared" si="51"/>
        <v>3273.49</v>
      </c>
      <c r="DJ33" s="16">
        <f t="shared" si="52"/>
        <v>3273.49</v>
      </c>
      <c r="DK33" s="16">
        <v>0</v>
      </c>
      <c r="DL33" s="16">
        <v>0</v>
      </c>
      <c r="DM33" s="16">
        <v>0</v>
      </c>
      <c r="DN33" s="16">
        <v>0</v>
      </c>
      <c r="DO33" s="6">
        <f t="shared" si="53"/>
        <v>0</v>
      </c>
      <c r="DP33" s="16">
        <f t="shared" si="54"/>
        <v>77.42</v>
      </c>
      <c r="DQ33" s="16">
        <f t="shared" si="55"/>
        <v>77.42</v>
      </c>
      <c r="DR33" s="16">
        <f t="shared" si="56"/>
        <v>52.89</v>
      </c>
      <c r="DS33" s="14">
        <f t="shared" si="57"/>
        <v>207.73000000000002</v>
      </c>
      <c r="DT33" s="14">
        <f t="shared" si="58"/>
        <v>207.73000000000002</v>
      </c>
      <c r="DU33" s="14">
        <f t="shared" si="59"/>
        <v>3481.22</v>
      </c>
      <c r="DV33" s="14">
        <f t="shared" si="60"/>
        <v>24892.600000000002</v>
      </c>
      <c r="DW33" s="9">
        <v>146</v>
      </c>
      <c r="DX33" s="9" t="s">
        <v>246</v>
      </c>
      <c r="DY33" s="9" t="s">
        <v>247</v>
      </c>
      <c r="DZ33" s="9" t="s">
        <v>248</v>
      </c>
      <c r="EA33" s="9" t="s">
        <v>225</v>
      </c>
      <c r="EB33" s="9" t="s">
        <v>249</v>
      </c>
      <c r="EC33" s="9">
        <v>33503947</v>
      </c>
    </row>
    <row r="34" spans="1:133" x14ac:dyDescent="0.25">
      <c r="A34" s="9" t="s">
        <v>250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1">
        <v>0</v>
      </c>
      <c r="M34" s="12">
        <v>0</v>
      </c>
      <c r="N34" s="12">
        <v>0</v>
      </c>
      <c r="O34" s="12">
        <v>0</v>
      </c>
      <c r="P34" s="11">
        <f t="shared" si="2"/>
        <v>0</v>
      </c>
      <c r="Q34" s="12">
        <f t="shared" si="3"/>
        <v>3913.2</v>
      </c>
      <c r="R34" s="12">
        <f t="shared" si="4"/>
        <v>2757.84</v>
      </c>
      <c r="S34" s="12">
        <f t="shared" si="5"/>
        <v>2859.99</v>
      </c>
      <c r="T34" s="11">
        <f t="shared" si="6"/>
        <v>9531.0299999999988</v>
      </c>
      <c r="U34" s="11">
        <f t="shared" si="7"/>
        <v>9531.0299999999988</v>
      </c>
      <c r="V34" s="13">
        <v>3721.97</v>
      </c>
      <c r="W34" s="14">
        <v>467.86</v>
      </c>
      <c r="X34" s="14">
        <v>211.33</v>
      </c>
      <c r="Y34" s="12">
        <v>796.02</v>
      </c>
      <c r="Z34" s="13">
        <f t="shared" si="8"/>
        <v>1475.21</v>
      </c>
      <c r="AA34" s="12">
        <f t="shared" si="9"/>
        <v>4347.83</v>
      </c>
      <c r="AB34" s="14">
        <v>0</v>
      </c>
      <c r="AC34" s="14">
        <v>0</v>
      </c>
      <c r="AD34" s="13">
        <f t="shared" si="10"/>
        <v>4347.83</v>
      </c>
      <c r="AE34" s="13">
        <f t="shared" si="11"/>
        <v>9545.01</v>
      </c>
      <c r="AF34" s="13">
        <v>0</v>
      </c>
      <c r="AG34" s="14">
        <v>0</v>
      </c>
      <c r="AH34" s="14">
        <v>0</v>
      </c>
      <c r="AI34" s="12">
        <v>0</v>
      </c>
      <c r="AJ34" s="13">
        <f t="shared" si="12"/>
        <v>0</v>
      </c>
      <c r="AK34" s="12">
        <f t="shared" si="13"/>
        <v>1552.8</v>
      </c>
      <c r="AL34" s="14">
        <v>0</v>
      </c>
      <c r="AM34" s="14">
        <v>0</v>
      </c>
      <c r="AN34" s="13">
        <f t="shared" si="14"/>
        <v>1552.8</v>
      </c>
      <c r="AO34" s="13">
        <f t="shared" si="15"/>
        <v>1552.8</v>
      </c>
      <c r="AP34" s="13">
        <v>0</v>
      </c>
      <c r="AQ34" s="14">
        <v>0</v>
      </c>
      <c r="AR34" s="14">
        <v>0</v>
      </c>
      <c r="AS34" s="12">
        <v>0</v>
      </c>
      <c r="AT34" s="13">
        <f t="shared" si="16"/>
        <v>0</v>
      </c>
      <c r="AU34" s="12">
        <f t="shared" si="17"/>
        <v>1118.69</v>
      </c>
      <c r="AV34" s="14">
        <v>0</v>
      </c>
      <c r="AW34" s="14">
        <v>0</v>
      </c>
      <c r="AX34" s="13">
        <f t="shared" si="18"/>
        <v>1118.69</v>
      </c>
      <c r="AY34" s="13">
        <f t="shared" si="19"/>
        <v>1118.69</v>
      </c>
      <c r="AZ34" s="13">
        <f t="shared" si="0"/>
        <v>12216.5</v>
      </c>
      <c r="BA34" s="13">
        <v>0</v>
      </c>
      <c r="BB34" s="14">
        <v>0</v>
      </c>
      <c r="BC34" s="14">
        <v>0</v>
      </c>
      <c r="BD34" s="14">
        <v>0</v>
      </c>
      <c r="BE34" s="13">
        <f t="shared" si="20"/>
        <v>0</v>
      </c>
      <c r="BF34" s="14">
        <f t="shared" si="21"/>
        <v>544.5</v>
      </c>
      <c r="BG34" s="14">
        <f t="shared" si="22"/>
        <v>209.53</v>
      </c>
      <c r="BH34" s="14">
        <f t="shared" si="23"/>
        <v>209.54</v>
      </c>
      <c r="BI34" s="13">
        <f t="shared" si="24"/>
        <v>963.56999999999994</v>
      </c>
      <c r="BJ34" s="13">
        <f t="shared" si="25"/>
        <v>963.56999999999994</v>
      </c>
      <c r="BK34" s="13">
        <v>0</v>
      </c>
      <c r="BL34" s="14">
        <v>0</v>
      </c>
      <c r="BM34" s="14">
        <v>0</v>
      </c>
      <c r="BN34" s="14">
        <v>0</v>
      </c>
      <c r="BO34" s="13">
        <f t="shared" si="26"/>
        <v>0</v>
      </c>
      <c r="BP34" s="14">
        <f t="shared" si="27"/>
        <v>105.59</v>
      </c>
      <c r="BQ34" s="14">
        <f t="shared" si="28"/>
        <v>66.739999999999995</v>
      </c>
      <c r="BR34" s="14">
        <v>0</v>
      </c>
      <c r="BS34" s="13">
        <f t="shared" si="29"/>
        <v>172.32999999999998</v>
      </c>
      <c r="BT34" s="13">
        <f t="shared" si="30"/>
        <v>172.32999999999998</v>
      </c>
      <c r="BU34" s="11">
        <v>0</v>
      </c>
      <c r="BV34" s="14">
        <v>0</v>
      </c>
      <c r="BW34" s="14">
        <v>0</v>
      </c>
      <c r="BX34" s="14">
        <v>0</v>
      </c>
      <c r="BY34" s="11">
        <f t="shared" si="31"/>
        <v>0</v>
      </c>
      <c r="BZ34" s="14">
        <f t="shared" si="32"/>
        <v>140.25</v>
      </c>
      <c r="CA34" s="14">
        <f t="shared" si="33"/>
        <v>140.25</v>
      </c>
      <c r="CB34" s="14">
        <f t="shared" si="34"/>
        <v>161.31</v>
      </c>
      <c r="CC34" s="11">
        <f t="shared" si="35"/>
        <v>441.81</v>
      </c>
      <c r="CD34" s="11">
        <f t="shared" si="36"/>
        <v>441.81</v>
      </c>
      <c r="CE34" s="15">
        <v>0</v>
      </c>
      <c r="CF34" s="16">
        <v>0</v>
      </c>
      <c r="CG34" s="16">
        <v>0</v>
      </c>
      <c r="CH34" s="16">
        <v>0</v>
      </c>
      <c r="CI34" s="15">
        <f t="shared" si="37"/>
        <v>0</v>
      </c>
      <c r="CJ34" s="16">
        <f t="shared" si="38"/>
        <v>26.43</v>
      </c>
      <c r="CK34" s="16">
        <f t="shared" si="39"/>
        <v>25.49</v>
      </c>
      <c r="CL34" s="16">
        <f t="shared" si="40"/>
        <v>30.06</v>
      </c>
      <c r="CM34" s="15">
        <f t="shared" si="41"/>
        <v>81.98</v>
      </c>
      <c r="CN34" s="15">
        <f t="shared" si="42"/>
        <v>81.98</v>
      </c>
      <c r="CO34" s="15">
        <v>0</v>
      </c>
      <c r="CP34" s="15">
        <v>0</v>
      </c>
      <c r="CQ34" s="16">
        <v>0</v>
      </c>
      <c r="CR34" s="16">
        <v>0</v>
      </c>
      <c r="CS34" s="16">
        <v>0</v>
      </c>
      <c r="CT34" s="15">
        <f t="shared" si="43"/>
        <v>0</v>
      </c>
      <c r="CU34" s="16">
        <f t="shared" si="44"/>
        <v>159.12</v>
      </c>
      <c r="CV34" s="16">
        <v>0</v>
      </c>
      <c r="CW34" s="16">
        <v>0</v>
      </c>
      <c r="CX34" s="15">
        <f t="shared" si="45"/>
        <v>159.12</v>
      </c>
      <c r="CY34" s="15">
        <f t="shared" si="46"/>
        <v>159.12</v>
      </c>
      <c r="CZ34" s="15">
        <f t="shared" si="1"/>
        <v>855.24</v>
      </c>
      <c r="DA34" s="16">
        <v>0</v>
      </c>
      <c r="DB34" s="16">
        <v>0</v>
      </c>
      <c r="DC34" s="16">
        <v>0</v>
      </c>
      <c r="DD34" s="16">
        <v>0</v>
      </c>
      <c r="DE34" s="16">
        <f t="shared" si="47"/>
        <v>0</v>
      </c>
      <c r="DF34" s="16">
        <f t="shared" si="48"/>
        <v>1295.67</v>
      </c>
      <c r="DG34" s="16">
        <f t="shared" si="49"/>
        <v>1042.52</v>
      </c>
      <c r="DH34" s="16">
        <f t="shared" si="50"/>
        <v>935.3</v>
      </c>
      <c r="DI34" s="16">
        <f t="shared" si="51"/>
        <v>3273.49</v>
      </c>
      <c r="DJ34" s="16">
        <f t="shared" si="52"/>
        <v>3273.49</v>
      </c>
      <c r="DK34" s="16">
        <v>0</v>
      </c>
      <c r="DL34" s="16">
        <v>0</v>
      </c>
      <c r="DM34" s="16">
        <v>0</v>
      </c>
      <c r="DN34" s="16">
        <v>0</v>
      </c>
      <c r="DO34" s="6">
        <f t="shared" si="53"/>
        <v>0</v>
      </c>
      <c r="DP34" s="16">
        <f t="shared" si="54"/>
        <v>77.42</v>
      </c>
      <c r="DQ34" s="16">
        <f t="shared" si="55"/>
        <v>77.42</v>
      </c>
      <c r="DR34" s="16">
        <f t="shared" si="56"/>
        <v>52.89</v>
      </c>
      <c r="DS34" s="14">
        <f t="shared" si="57"/>
        <v>207.73000000000002</v>
      </c>
      <c r="DT34" s="14">
        <f t="shared" si="58"/>
        <v>207.73000000000002</v>
      </c>
      <c r="DU34" s="14">
        <f t="shared" si="59"/>
        <v>3481.22</v>
      </c>
      <c r="DV34" s="14">
        <f t="shared" si="60"/>
        <v>27047.56</v>
      </c>
      <c r="DW34" s="9">
        <v>27</v>
      </c>
      <c r="DX34" s="9" t="s">
        <v>250</v>
      </c>
      <c r="DY34" s="9" t="s">
        <v>251</v>
      </c>
      <c r="DZ34" s="9" t="s">
        <v>252</v>
      </c>
      <c r="EA34" s="9" t="s">
        <v>134</v>
      </c>
      <c r="EB34" s="9" t="s">
        <v>253</v>
      </c>
      <c r="EC34" s="9">
        <v>8578990</v>
      </c>
    </row>
    <row r="35" spans="1:133" x14ac:dyDescent="0.25">
      <c r="A35" s="9" t="s">
        <v>254</v>
      </c>
      <c r="B35" s="10">
        <v>1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1">
        <v>0</v>
      </c>
      <c r="M35" s="12">
        <v>0</v>
      </c>
      <c r="N35" s="12">
        <v>0</v>
      </c>
      <c r="O35" s="12">
        <v>0</v>
      </c>
      <c r="P35" s="11">
        <f t="shared" si="2"/>
        <v>0</v>
      </c>
      <c r="Q35" s="12">
        <f t="shared" si="3"/>
        <v>3913.2</v>
      </c>
      <c r="R35" s="12">
        <f t="shared" si="4"/>
        <v>2757.84</v>
      </c>
      <c r="S35" s="12">
        <f t="shared" si="5"/>
        <v>2859.99</v>
      </c>
      <c r="T35" s="11">
        <f t="shared" si="6"/>
        <v>9531.0299999999988</v>
      </c>
      <c r="U35" s="11">
        <f t="shared" si="7"/>
        <v>9531.0299999999988</v>
      </c>
      <c r="V35" s="13">
        <v>12863.87</v>
      </c>
      <c r="W35" s="14">
        <v>2596.06</v>
      </c>
      <c r="X35" s="14">
        <v>3048.56</v>
      </c>
      <c r="Y35" s="12">
        <v>2910.24</v>
      </c>
      <c r="Z35" s="13">
        <f t="shared" si="8"/>
        <v>8554.86</v>
      </c>
      <c r="AA35" s="12">
        <f t="shared" si="9"/>
        <v>4347.83</v>
      </c>
      <c r="AB35" s="14">
        <v>0</v>
      </c>
      <c r="AC35" s="14">
        <v>0</v>
      </c>
      <c r="AD35" s="13">
        <f t="shared" si="10"/>
        <v>4347.83</v>
      </c>
      <c r="AE35" s="13">
        <f t="shared" si="11"/>
        <v>25766.560000000005</v>
      </c>
      <c r="AF35" s="13">
        <v>0</v>
      </c>
      <c r="AG35" s="14">
        <v>0</v>
      </c>
      <c r="AH35" s="14">
        <v>0</v>
      </c>
      <c r="AI35" s="12">
        <v>0</v>
      </c>
      <c r="AJ35" s="13">
        <f t="shared" si="12"/>
        <v>0</v>
      </c>
      <c r="AK35" s="12">
        <f t="shared" si="13"/>
        <v>1552.8</v>
      </c>
      <c r="AL35" s="14">
        <v>0</v>
      </c>
      <c r="AM35" s="14">
        <v>0</v>
      </c>
      <c r="AN35" s="13">
        <f t="shared" si="14"/>
        <v>1552.8</v>
      </c>
      <c r="AO35" s="13">
        <f t="shared" si="15"/>
        <v>1552.8</v>
      </c>
      <c r="AP35" s="13">
        <v>0</v>
      </c>
      <c r="AQ35" s="14">
        <v>0</v>
      </c>
      <c r="AR35" s="14">
        <v>0</v>
      </c>
      <c r="AS35" s="12">
        <v>0</v>
      </c>
      <c r="AT35" s="13">
        <f t="shared" si="16"/>
        <v>0</v>
      </c>
      <c r="AU35" s="12">
        <f t="shared" si="17"/>
        <v>1118.69</v>
      </c>
      <c r="AV35" s="14">
        <v>0</v>
      </c>
      <c r="AW35" s="14">
        <v>0</v>
      </c>
      <c r="AX35" s="13">
        <f t="shared" si="18"/>
        <v>1118.69</v>
      </c>
      <c r="AY35" s="13">
        <f t="shared" si="19"/>
        <v>1118.69</v>
      </c>
      <c r="AZ35" s="13">
        <f t="shared" si="0"/>
        <v>28438.050000000003</v>
      </c>
      <c r="BA35" s="13">
        <v>0</v>
      </c>
      <c r="BB35" s="14">
        <v>0</v>
      </c>
      <c r="BC35" s="14">
        <v>0</v>
      </c>
      <c r="BD35" s="14">
        <v>0</v>
      </c>
      <c r="BE35" s="13">
        <f t="shared" si="20"/>
        <v>0</v>
      </c>
      <c r="BF35" s="14">
        <f t="shared" si="21"/>
        <v>544.5</v>
      </c>
      <c r="BG35" s="14">
        <f t="shared" si="22"/>
        <v>209.53</v>
      </c>
      <c r="BH35" s="14">
        <f t="shared" si="23"/>
        <v>209.54</v>
      </c>
      <c r="BI35" s="13">
        <f t="shared" si="24"/>
        <v>963.56999999999994</v>
      </c>
      <c r="BJ35" s="13">
        <f t="shared" si="25"/>
        <v>963.56999999999994</v>
      </c>
      <c r="BK35" s="13">
        <v>0</v>
      </c>
      <c r="BL35" s="14">
        <v>0</v>
      </c>
      <c r="BM35" s="14">
        <v>0</v>
      </c>
      <c r="BN35" s="14">
        <v>0</v>
      </c>
      <c r="BO35" s="13">
        <f t="shared" si="26"/>
        <v>0</v>
      </c>
      <c r="BP35" s="14">
        <f t="shared" si="27"/>
        <v>105.59</v>
      </c>
      <c r="BQ35" s="14">
        <f t="shared" si="28"/>
        <v>66.739999999999995</v>
      </c>
      <c r="BR35" s="14">
        <v>0</v>
      </c>
      <c r="BS35" s="13">
        <f t="shared" si="29"/>
        <v>172.32999999999998</v>
      </c>
      <c r="BT35" s="13">
        <f t="shared" si="30"/>
        <v>172.32999999999998</v>
      </c>
      <c r="BU35" s="11">
        <v>0</v>
      </c>
      <c r="BV35" s="14">
        <v>0</v>
      </c>
      <c r="BW35" s="14">
        <v>0</v>
      </c>
      <c r="BX35" s="14">
        <v>0</v>
      </c>
      <c r="BY35" s="11">
        <f t="shared" si="31"/>
        <v>0</v>
      </c>
      <c r="BZ35" s="14">
        <f t="shared" si="32"/>
        <v>140.25</v>
      </c>
      <c r="CA35" s="14">
        <f t="shared" si="33"/>
        <v>140.25</v>
      </c>
      <c r="CB35" s="14">
        <f t="shared" si="34"/>
        <v>161.31</v>
      </c>
      <c r="CC35" s="11">
        <f t="shared" si="35"/>
        <v>441.81</v>
      </c>
      <c r="CD35" s="11">
        <f t="shared" si="36"/>
        <v>441.81</v>
      </c>
      <c r="CE35" s="15">
        <v>0</v>
      </c>
      <c r="CF35" s="16">
        <v>0</v>
      </c>
      <c r="CG35" s="16">
        <v>0</v>
      </c>
      <c r="CH35" s="16">
        <v>0</v>
      </c>
      <c r="CI35" s="15">
        <f t="shared" si="37"/>
        <v>0</v>
      </c>
      <c r="CJ35" s="16">
        <f t="shared" si="38"/>
        <v>26.43</v>
      </c>
      <c r="CK35" s="16">
        <f t="shared" si="39"/>
        <v>25.49</v>
      </c>
      <c r="CL35" s="16">
        <f t="shared" si="40"/>
        <v>30.06</v>
      </c>
      <c r="CM35" s="15">
        <f t="shared" si="41"/>
        <v>81.98</v>
      </c>
      <c r="CN35" s="15">
        <f t="shared" si="42"/>
        <v>81.98</v>
      </c>
      <c r="CO35" s="15">
        <v>0</v>
      </c>
      <c r="CP35" s="15">
        <v>0</v>
      </c>
      <c r="CQ35" s="16">
        <v>0</v>
      </c>
      <c r="CR35" s="16">
        <v>0</v>
      </c>
      <c r="CS35" s="16">
        <v>0</v>
      </c>
      <c r="CT35" s="15">
        <f t="shared" si="43"/>
        <v>0</v>
      </c>
      <c r="CU35" s="16">
        <f t="shared" si="44"/>
        <v>159.12</v>
      </c>
      <c r="CV35" s="16">
        <v>0</v>
      </c>
      <c r="CW35" s="16">
        <v>0</v>
      </c>
      <c r="CX35" s="15">
        <f t="shared" si="45"/>
        <v>159.12</v>
      </c>
      <c r="CY35" s="15">
        <f t="shared" si="46"/>
        <v>159.12</v>
      </c>
      <c r="CZ35" s="15">
        <f t="shared" si="1"/>
        <v>855.24</v>
      </c>
      <c r="DA35" s="16">
        <v>0</v>
      </c>
      <c r="DB35" s="16">
        <v>0</v>
      </c>
      <c r="DC35" s="16">
        <v>0</v>
      </c>
      <c r="DD35" s="16">
        <v>0</v>
      </c>
      <c r="DE35" s="16">
        <f t="shared" si="47"/>
        <v>0</v>
      </c>
      <c r="DF35" s="16">
        <f t="shared" si="48"/>
        <v>1295.67</v>
      </c>
      <c r="DG35" s="16">
        <f t="shared" si="49"/>
        <v>1042.52</v>
      </c>
      <c r="DH35" s="16">
        <f t="shared" si="50"/>
        <v>935.3</v>
      </c>
      <c r="DI35" s="16">
        <f t="shared" si="51"/>
        <v>3273.49</v>
      </c>
      <c r="DJ35" s="16">
        <f t="shared" si="52"/>
        <v>3273.49</v>
      </c>
      <c r="DK35" s="16">
        <v>0</v>
      </c>
      <c r="DL35" s="16">
        <v>0</v>
      </c>
      <c r="DM35" s="16">
        <v>0</v>
      </c>
      <c r="DN35" s="16">
        <v>0</v>
      </c>
      <c r="DO35" s="6">
        <f t="shared" si="53"/>
        <v>0</v>
      </c>
      <c r="DP35" s="16">
        <f t="shared" si="54"/>
        <v>77.42</v>
      </c>
      <c r="DQ35" s="16">
        <f t="shared" si="55"/>
        <v>77.42</v>
      </c>
      <c r="DR35" s="16">
        <f t="shared" si="56"/>
        <v>52.89</v>
      </c>
      <c r="DS35" s="14">
        <f t="shared" si="57"/>
        <v>207.73000000000002</v>
      </c>
      <c r="DT35" s="14">
        <f t="shared" si="58"/>
        <v>207.73000000000002</v>
      </c>
      <c r="DU35" s="14">
        <f t="shared" si="59"/>
        <v>3481.22</v>
      </c>
      <c r="DV35" s="14">
        <f t="shared" si="60"/>
        <v>43269.11</v>
      </c>
      <c r="DW35" s="9">
        <v>36</v>
      </c>
      <c r="DX35" s="9" t="s">
        <v>254</v>
      </c>
      <c r="DY35" s="9" t="s">
        <v>132</v>
      </c>
      <c r="DZ35" s="9" t="s">
        <v>255</v>
      </c>
      <c r="EA35" s="9" t="s">
        <v>134</v>
      </c>
      <c r="EB35" s="9" t="s">
        <v>256</v>
      </c>
      <c r="EC35" s="9">
        <v>898727</v>
      </c>
    </row>
    <row r="36" spans="1:133" x14ac:dyDescent="0.25">
      <c r="A36" s="9" t="s">
        <v>257</v>
      </c>
      <c r="B36" s="10">
        <v>2</v>
      </c>
      <c r="C36" s="10">
        <v>2</v>
      </c>
      <c r="D36" s="10">
        <v>2</v>
      </c>
      <c r="E36" s="10">
        <v>2</v>
      </c>
      <c r="F36" s="10">
        <v>2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1">
        <v>1684.77</v>
      </c>
      <c r="M36" s="12">
        <v>211.66</v>
      </c>
      <c r="N36" s="12">
        <v>425.94</v>
      </c>
      <c r="O36" s="12">
        <v>51.63</v>
      </c>
      <c r="P36" s="11">
        <f t="shared" si="2"/>
        <v>689.23</v>
      </c>
      <c r="Q36" s="12">
        <f t="shared" si="3"/>
        <v>3913.2</v>
      </c>
      <c r="R36" s="12">
        <f t="shared" si="4"/>
        <v>2757.84</v>
      </c>
      <c r="S36" s="12">
        <f t="shared" si="5"/>
        <v>2859.99</v>
      </c>
      <c r="T36" s="11">
        <f t="shared" si="6"/>
        <v>9531.0299999999988</v>
      </c>
      <c r="U36" s="11">
        <f t="shared" si="7"/>
        <v>11905.029999999999</v>
      </c>
      <c r="V36" s="13">
        <v>50581.15</v>
      </c>
      <c r="W36" s="14">
        <v>4745.87</v>
      </c>
      <c r="X36" s="14">
        <v>8126.98</v>
      </c>
      <c r="Y36" s="12">
        <v>4015.19</v>
      </c>
      <c r="Z36" s="13">
        <f t="shared" si="8"/>
        <v>16888.039999999997</v>
      </c>
      <c r="AA36" s="12">
        <f t="shared" si="9"/>
        <v>4347.83</v>
      </c>
      <c r="AB36" s="14">
        <v>0</v>
      </c>
      <c r="AC36" s="14">
        <v>0</v>
      </c>
      <c r="AD36" s="13">
        <f t="shared" si="10"/>
        <v>4347.83</v>
      </c>
      <c r="AE36" s="13">
        <f t="shared" si="11"/>
        <v>71817.02</v>
      </c>
      <c r="AF36" s="13">
        <v>1479.39</v>
      </c>
      <c r="AG36" s="14">
        <v>0</v>
      </c>
      <c r="AH36" s="14">
        <v>233.68</v>
      </c>
      <c r="AI36" s="12">
        <v>0</v>
      </c>
      <c r="AJ36" s="13">
        <f t="shared" si="12"/>
        <v>233.68</v>
      </c>
      <c r="AK36" s="12">
        <f t="shared" si="13"/>
        <v>1552.8</v>
      </c>
      <c r="AL36" s="14">
        <v>0</v>
      </c>
      <c r="AM36" s="14">
        <v>0</v>
      </c>
      <c r="AN36" s="13">
        <f t="shared" si="14"/>
        <v>1552.8</v>
      </c>
      <c r="AO36" s="13">
        <f t="shared" si="15"/>
        <v>3265.87</v>
      </c>
      <c r="AP36" s="13">
        <v>16084.19</v>
      </c>
      <c r="AQ36" s="14">
        <v>1684.63</v>
      </c>
      <c r="AR36" s="14">
        <v>2933.6</v>
      </c>
      <c r="AS36" s="12">
        <v>2802.66</v>
      </c>
      <c r="AT36" s="13">
        <f t="shared" si="16"/>
        <v>7420.8899999999994</v>
      </c>
      <c r="AU36" s="12">
        <f t="shared" si="17"/>
        <v>1118.69</v>
      </c>
      <c r="AV36" s="14">
        <v>0</v>
      </c>
      <c r="AW36" s="14">
        <v>0</v>
      </c>
      <c r="AX36" s="13">
        <f t="shared" si="18"/>
        <v>1118.69</v>
      </c>
      <c r="AY36" s="13">
        <f t="shared" si="19"/>
        <v>24623.77</v>
      </c>
      <c r="AZ36" s="13">
        <f t="shared" si="0"/>
        <v>99706.66</v>
      </c>
      <c r="BA36" s="13">
        <v>0</v>
      </c>
      <c r="BB36" s="14">
        <v>0</v>
      </c>
      <c r="BC36" s="14">
        <v>0</v>
      </c>
      <c r="BD36" s="14">
        <v>0</v>
      </c>
      <c r="BE36" s="13">
        <f t="shared" si="20"/>
        <v>0</v>
      </c>
      <c r="BF36" s="14">
        <f t="shared" si="21"/>
        <v>544.5</v>
      </c>
      <c r="BG36" s="14">
        <f t="shared" si="22"/>
        <v>209.53</v>
      </c>
      <c r="BH36" s="14">
        <f t="shared" si="23"/>
        <v>209.54</v>
      </c>
      <c r="BI36" s="13">
        <f t="shared" si="24"/>
        <v>963.56999999999994</v>
      </c>
      <c r="BJ36" s="13">
        <f t="shared" si="25"/>
        <v>963.56999999999994</v>
      </c>
      <c r="BK36" s="13">
        <v>0</v>
      </c>
      <c r="BL36" s="14">
        <v>0</v>
      </c>
      <c r="BM36" s="14">
        <v>0</v>
      </c>
      <c r="BN36" s="14">
        <v>0</v>
      </c>
      <c r="BO36" s="13">
        <f t="shared" si="26"/>
        <v>0</v>
      </c>
      <c r="BP36" s="14">
        <f t="shared" si="27"/>
        <v>105.59</v>
      </c>
      <c r="BQ36" s="14">
        <f t="shared" si="28"/>
        <v>66.739999999999995</v>
      </c>
      <c r="BR36" s="14">
        <v>0</v>
      </c>
      <c r="BS36" s="13">
        <f t="shared" si="29"/>
        <v>172.32999999999998</v>
      </c>
      <c r="BT36" s="13">
        <f t="shared" si="30"/>
        <v>172.32999999999998</v>
      </c>
      <c r="BU36" s="11">
        <v>0</v>
      </c>
      <c r="BV36" s="14">
        <v>0</v>
      </c>
      <c r="BW36" s="14">
        <v>0</v>
      </c>
      <c r="BX36" s="14">
        <v>0</v>
      </c>
      <c r="BY36" s="11">
        <f t="shared" si="31"/>
        <v>0</v>
      </c>
      <c r="BZ36" s="14">
        <f t="shared" si="32"/>
        <v>140.25</v>
      </c>
      <c r="CA36" s="14">
        <f t="shared" si="33"/>
        <v>140.25</v>
      </c>
      <c r="CB36" s="14">
        <f t="shared" si="34"/>
        <v>161.31</v>
      </c>
      <c r="CC36" s="11">
        <f t="shared" si="35"/>
        <v>441.81</v>
      </c>
      <c r="CD36" s="11">
        <f t="shared" si="36"/>
        <v>441.81</v>
      </c>
      <c r="CE36" s="15">
        <v>0</v>
      </c>
      <c r="CF36" s="16">
        <v>0</v>
      </c>
      <c r="CG36" s="16">
        <v>0</v>
      </c>
      <c r="CH36" s="16">
        <v>0</v>
      </c>
      <c r="CI36" s="15">
        <f t="shared" si="37"/>
        <v>0</v>
      </c>
      <c r="CJ36" s="16">
        <f t="shared" si="38"/>
        <v>26.43</v>
      </c>
      <c r="CK36" s="16">
        <f t="shared" si="39"/>
        <v>25.49</v>
      </c>
      <c r="CL36" s="16">
        <f t="shared" si="40"/>
        <v>30.06</v>
      </c>
      <c r="CM36" s="15">
        <f t="shared" si="41"/>
        <v>81.98</v>
      </c>
      <c r="CN36" s="15">
        <f t="shared" si="42"/>
        <v>81.98</v>
      </c>
      <c r="CO36" s="15">
        <v>0</v>
      </c>
      <c r="CP36" s="15">
        <v>0</v>
      </c>
      <c r="CQ36" s="16">
        <v>0</v>
      </c>
      <c r="CR36" s="16">
        <v>0</v>
      </c>
      <c r="CS36" s="16">
        <v>0</v>
      </c>
      <c r="CT36" s="15">
        <f t="shared" si="43"/>
        <v>0</v>
      </c>
      <c r="CU36" s="16">
        <f t="shared" si="44"/>
        <v>159.12</v>
      </c>
      <c r="CV36" s="16">
        <v>0</v>
      </c>
      <c r="CW36" s="16">
        <v>0</v>
      </c>
      <c r="CX36" s="15">
        <f t="shared" si="45"/>
        <v>159.12</v>
      </c>
      <c r="CY36" s="15">
        <f t="shared" si="46"/>
        <v>159.12</v>
      </c>
      <c r="CZ36" s="15">
        <f t="shared" si="1"/>
        <v>855.24</v>
      </c>
      <c r="DA36" s="16">
        <v>2880</v>
      </c>
      <c r="DB36" s="16">
        <v>480</v>
      </c>
      <c r="DC36" s="16">
        <v>600</v>
      </c>
      <c r="DD36" s="16">
        <v>600</v>
      </c>
      <c r="DE36" s="16">
        <f t="shared" si="47"/>
        <v>1680</v>
      </c>
      <c r="DF36" s="16">
        <f t="shared" si="48"/>
        <v>1295.67</v>
      </c>
      <c r="DG36" s="16">
        <f t="shared" si="49"/>
        <v>1042.52</v>
      </c>
      <c r="DH36" s="16">
        <f t="shared" si="50"/>
        <v>935.3</v>
      </c>
      <c r="DI36" s="16">
        <f t="shared" si="51"/>
        <v>3273.49</v>
      </c>
      <c r="DJ36" s="16">
        <f t="shared" si="52"/>
        <v>7833.49</v>
      </c>
      <c r="DK36" s="16">
        <v>960</v>
      </c>
      <c r="DL36" s="16">
        <v>0</v>
      </c>
      <c r="DM36" s="16">
        <v>0</v>
      </c>
      <c r="DN36" s="16">
        <v>0</v>
      </c>
      <c r="DO36" s="6">
        <f t="shared" si="53"/>
        <v>0</v>
      </c>
      <c r="DP36" s="16">
        <f t="shared" si="54"/>
        <v>77.42</v>
      </c>
      <c r="DQ36" s="16">
        <f t="shared" si="55"/>
        <v>77.42</v>
      </c>
      <c r="DR36" s="16">
        <f t="shared" si="56"/>
        <v>52.89</v>
      </c>
      <c r="DS36" s="14">
        <f t="shared" si="57"/>
        <v>207.73000000000002</v>
      </c>
      <c r="DT36" s="14">
        <f t="shared" si="58"/>
        <v>1167.73</v>
      </c>
      <c r="DU36" s="14">
        <f t="shared" si="59"/>
        <v>9001.2199999999993</v>
      </c>
      <c r="DV36" s="14">
        <f t="shared" si="60"/>
        <v>122431.72000000002</v>
      </c>
      <c r="DW36" s="9">
        <v>19</v>
      </c>
      <c r="DX36" s="9" t="s">
        <v>258</v>
      </c>
      <c r="DY36" s="9" t="s">
        <v>259</v>
      </c>
      <c r="DZ36" s="9" t="s">
        <v>260</v>
      </c>
      <c r="EA36" s="9" t="s">
        <v>261</v>
      </c>
      <c r="EB36" s="9" t="s">
        <v>262</v>
      </c>
      <c r="EC36" s="9">
        <v>3099791</v>
      </c>
    </row>
    <row r="37" spans="1:133" x14ac:dyDescent="0.25">
      <c r="A37" s="9" t="s">
        <v>263</v>
      </c>
      <c r="B37" s="10">
        <v>3</v>
      </c>
      <c r="C37" s="10">
        <v>3</v>
      </c>
      <c r="D37" s="10">
        <v>3</v>
      </c>
      <c r="E37" s="10">
        <v>3</v>
      </c>
      <c r="F37" s="10">
        <v>3</v>
      </c>
      <c r="G37" s="10">
        <v>3</v>
      </c>
      <c r="H37" s="10">
        <v>3</v>
      </c>
      <c r="I37" s="10">
        <v>3</v>
      </c>
      <c r="J37" s="10">
        <v>3</v>
      </c>
      <c r="K37" s="10">
        <v>3</v>
      </c>
      <c r="L37" s="11">
        <v>3044.84</v>
      </c>
      <c r="M37" s="12">
        <v>1385.25</v>
      </c>
      <c r="N37" s="12">
        <v>522.04</v>
      </c>
      <c r="O37" s="12">
        <v>909.79</v>
      </c>
      <c r="P37" s="11">
        <f t="shared" si="2"/>
        <v>2817.08</v>
      </c>
      <c r="Q37" s="12">
        <f t="shared" si="3"/>
        <v>11739.6</v>
      </c>
      <c r="R37" s="12">
        <f t="shared" si="4"/>
        <v>8273.52</v>
      </c>
      <c r="S37" s="12">
        <f t="shared" si="5"/>
        <v>8579.9699999999993</v>
      </c>
      <c r="T37" s="11">
        <f t="shared" si="6"/>
        <v>28593.090000000004</v>
      </c>
      <c r="U37" s="11">
        <f t="shared" si="7"/>
        <v>34455.01</v>
      </c>
      <c r="V37" s="13">
        <v>46394.04</v>
      </c>
      <c r="W37" s="14">
        <v>6828.29</v>
      </c>
      <c r="X37" s="14">
        <v>7518.58</v>
      </c>
      <c r="Y37" s="12">
        <v>11619.8</v>
      </c>
      <c r="Z37" s="13">
        <f t="shared" si="8"/>
        <v>25966.67</v>
      </c>
      <c r="AA37" s="12">
        <f t="shared" si="9"/>
        <v>13043.49</v>
      </c>
      <c r="AB37" s="14">
        <v>0</v>
      </c>
      <c r="AC37" s="14">
        <v>0</v>
      </c>
      <c r="AD37" s="13">
        <f t="shared" si="10"/>
        <v>13043.49</v>
      </c>
      <c r="AE37" s="13">
        <f t="shared" si="11"/>
        <v>85404.2</v>
      </c>
      <c r="AF37" s="13">
        <v>0</v>
      </c>
      <c r="AG37" s="14">
        <v>0</v>
      </c>
      <c r="AH37" s="14">
        <v>0</v>
      </c>
      <c r="AI37" s="12">
        <v>0</v>
      </c>
      <c r="AJ37" s="13">
        <f t="shared" si="12"/>
        <v>0</v>
      </c>
      <c r="AK37" s="12">
        <f t="shared" si="13"/>
        <v>4658.3999999999996</v>
      </c>
      <c r="AL37" s="14">
        <v>0</v>
      </c>
      <c r="AM37" s="14">
        <v>0</v>
      </c>
      <c r="AN37" s="13">
        <f t="shared" si="14"/>
        <v>4658.3999999999996</v>
      </c>
      <c r="AO37" s="13">
        <f t="shared" si="15"/>
        <v>4658.3999999999996</v>
      </c>
      <c r="AP37" s="13">
        <v>0</v>
      </c>
      <c r="AQ37" s="14">
        <v>0</v>
      </c>
      <c r="AR37" s="14">
        <v>0</v>
      </c>
      <c r="AS37" s="12">
        <v>0</v>
      </c>
      <c r="AT37" s="13">
        <f t="shared" si="16"/>
        <v>0</v>
      </c>
      <c r="AU37" s="12">
        <f t="shared" si="17"/>
        <v>3356.07</v>
      </c>
      <c r="AV37" s="14">
        <v>0</v>
      </c>
      <c r="AW37" s="14">
        <v>0</v>
      </c>
      <c r="AX37" s="13">
        <f t="shared" si="18"/>
        <v>3356.07</v>
      </c>
      <c r="AY37" s="13">
        <f t="shared" si="19"/>
        <v>3356.07</v>
      </c>
      <c r="AZ37" s="13">
        <f t="shared" si="0"/>
        <v>93418.67</v>
      </c>
      <c r="BA37" s="13">
        <v>6444.78</v>
      </c>
      <c r="BB37" s="14">
        <v>0</v>
      </c>
      <c r="BC37" s="14">
        <v>3069.67</v>
      </c>
      <c r="BD37" s="14">
        <v>2018.24</v>
      </c>
      <c r="BE37" s="13">
        <f t="shared" si="20"/>
        <v>5087.91</v>
      </c>
      <c r="BF37" s="14">
        <f t="shared" si="21"/>
        <v>1633.5</v>
      </c>
      <c r="BG37" s="14">
        <f t="shared" si="22"/>
        <v>628.59</v>
      </c>
      <c r="BH37" s="14">
        <f t="shared" si="23"/>
        <v>628.62</v>
      </c>
      <c r="BI37" s="13">
        <f t="shared" si="24"/>
        <v>2890.71</v>
      </c>
      <c r="BJ37" s="13">
        <f t="shared" si="25"/>
        <v>14423.399999999998</v>
      </c>
      <c r="BK37" s="13">
        <v>0</v>
      </c>
      <c r="BL37" s="14">
        <v>0</v>
      </c>
      <c r="BM37" s="14">
        <v>0</v>
      </c>
      <c r="BN37" s="14">
        <v>0</v>
      </c>
      <c r="BO37" s="13">
        <f t="shared" si="26"/>
        <v>0</v>
      </c>
      <c r="BP37" s="14">
        <f t="shared" si="27"/>
        <v>316.77</v>
      </c>
      <c r="BQ37" s="14">
        <f t="shared" si="28"/>
        <v>200.22</v>
      </c>
      <c r="BR37" s="14">
        <v>0</v>
      </c>
      <c r="BS37" s="13">
        <f t="shared" si="29"/>
        <v>516.99</v>
      </c>
      <c r="BT37" s="13">
        <f t="shared" si="30"/>
        <v>516.99</v>
      </c>
      <c r="BU37" s="11">
        <v>0</v>
      </c>
      <c r="BV37" s="14">
        <v>0</v>
      </c>
      <c r="BW37" s="14">
        <v>0</v>
      </c>
      <c r="BX37" s="14">
        <v>0</v>
      </c>
      <c r="BY37" s="11">
        <f t="shared" si="31"/>
        <v>0</v>
      </c>
      <c r="BZ37" s="14">
        <f t="shared" si="32"/>
        <v>420.75</v>
      </c>
      <c r="CA37" s="14">
        <f t="shared" si="33"/>
        <v>420.75</v>
      </c>
      <c r="CB37" s="14">
        <f t="shared" si="34"/>
        <v>483.93</v>
      </c>
      <c r="CC37" s="11">
        <f t="shared" si="35"/>
        <v>1325.43</v>
      </c>
      <c r="CD37" s="11">
        <f t="shared" si="36"/>
        <v>1325.43</v>
      </c>
      <c r="CE37" s="15">
        <v>0</v>
      </c>
      <c r="CF37" s="16">
        <v>0</v>
      </c>
      <c r="CG37" s="16">
        <v>0</v>
      </c>
      <c r="CH37" s="16">
        <v>0</v>
      </c>
      <c r="CI37" s="15">
        <f t="shared" si="37"/>
        <v>0</v>
      </c>
      <c r="CJ37" s="16">
        <f t="shared" si="38"/>
        <v>79.290000000000006</v>
      </c>
      <c r="CK37" s="16">
        <f t="shared" si="39"/>
        <v>76.47</v>
      </c>
      <c r="CL37" s="16">
        <f t="shared" si="40"/>
        <v>90.18</v>
      </c>
      <c r="CM37" s="15">
        <f t="shared" si="41"/>
        <v>245.94</v>
      </c>
      <c r="CN37" s="15">
        <f t="shared" si="42"/>
        <v>245.94</v>
      </c>
      <c r="CO37" s="15">
        <v>0</v>
      </c>
      <c r="CP37" s="15">
        <v>0</v>
      </c>
      <c r="CQ37" s="16">
        <v>0</v>
      </c>
      <c r="CR37" s="16">
        <v>0</v>
      </c>
      <c r="CS37" s="16">
        <v>0</v>
      </c>
      <c r="CT37" s="15">
        <f t="shared" si="43"/>
        <v>0</v>
      </c>
      <c r="CU37" s="16">
        <f t="shared" si="44"/>
        <v>477.36</v>
      </c>
      <c r="CV37" s="16">
        <v>0</v>
      </c>
      <c r="CW37" s="16">
        <v>0</v>
      </c>
      <c r="CX37" s="15">
        <f t="shared" si="45"/>
        <v>477.36</v>
      </c>
      <c r="CY37" s="15">
        <f t="shared" si="46"/>
        <v>477.36</v>
      </c>
      <c r="CZ37" s="15">
        <f t="shared" si="1"/>
        <v>2565.7200000000003</v>
      </c>
      <c r="DA37" s="16">
        <v>0</v>
      </c>
      <c r="DB37" s="16">
        <v>0</v>
      </c>
      <c r="DC37" s="16">
        <v>0</v>
      </c>
      <c r="DD37" s="16">
        <v>0</v>
      </c>
      <c r="DE37" s="16">
        <f t="shared" si="47"/>
        <v>0</v>
      </c>
      <c r="DF37" s="16">
        <f t="shared" si="48"/>
        <v>3887.01</v>
      </c>
      <c r="DG37" s="16">
        <f t="shared" si="49"/>
        <v>3127.56</v>
      </c>
      <c r="DH37" s="16">
        <f t="shared" si="50"/>
        <v>2805.9</v>
      </c>
      <c r="DI37" s="16">
        <f t="shared" si="51"/>
        <v>9820.4699999999993</v>
      </c>
      <c r="DJ37" s="16">
        <f t="shared" si="52"/>
        <v>9820.4699999999993</v>
      </c>
      <c r="DK37" s="16">
        <v>0</v>
      </c>
      <c r="DL37" s="16">
        <v>0</v>
      </c>
      <c r="DM37" s="16">
        <v>0</v>
      </c>
      <c r="DN37" s="16">
        <v>0</v>
      </c>
      <c r="DO37" s="6">
        <f t="shared" si="53"/>
        <v>0</v>
      </c>
      <c r="DP37" s="16">
        <f t="shared" si="54"/>
        <v>232.26</v>
      </c>
      <c r="DQ37" s="16">
        <f t="shared" si="55"/>
        <v>232.26</v>
      </c>
      <c r="DR37" s="16">
        <f t="shared" si="56"/>
        <v>158.66999999999999</v>
      </c>
      <c r="DS37" s="14">
        <f t="shared" si="57"/>
        <v>623.18999999999994</v>
      </c>
      <c r="DT37" s="14">
        <f t="shared" si="58"/>
        <v>623.18999999999994</v>
      </c>
      <c r="DU37" s="14">
        <f t="shared" si="59"/>
        <v>10443.66</v>
      </c>
      <c r="DV37" s="14">
        <f t="shared" si="60"/>
        <v>155306.46</v>
      </c>
      <c r="DW37" s="9">
        <v>10</v>
      </c>
      <c r="DX37" s="9" t="s">
        <v>263</v>
      </c>
      <c r="DY37" s="9" t="s">
        <v>264</v>
      </c>
      <c r="DZ37" s="9" t="s">
        <v>265</v>
      </c>
      <c r="EA37" s="9" t="s">
        <v>134</v>
      </c>
      <c r="EB37" s="9" t="s">
        <v>266</v>
      </c>
      <c r="EC37" s="9">
        <v>893525</v>
      </c>
    </row>
    <row r="38" spans="1:133" x14ac:dyDescent="0.25">
      <c r="A38" s="9" t="s">
        <v>267</v>
      </c>
      <c r="B38" s="10">
        <v>1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1">
        <v>1191.44</v>
      </c>
      <c r="M38" s="12">
        <v>154.91</v>
      </c>
      <c r="N38" s="12">
        <v>0</v>
      </c>
      <c r="O38" s="12">
        <v>154.91</v>
      </c>
      <c r="P38" s="11">
        <f t="shared" si="2"/>
        <v>309.82</v>
      </c>
      <c r="Q38" s="12">
        <f t="shared" si="3"/>
        <v>3913.2</v>
      </c>
      <c r="R38" s="12">
        <f t="shared" si="4"/>
        <v>2757.84</v>
      </c>
      <c r="S38" s="12">
        <f t="shared" si="5"/>
        <v>2859.99</v>
      </c>
      <c r="T38" s="11">
        <f t="shared" si="6"/>
        <v>9531.0299999999988</v>
      </c>
      <c r="U38" s="11">
        <f t="shared" si="7"/>
        <v>11032.289999999999</v>
      </c>
      <c r="V38" s="13">
        <v>21194.43</v>
      </c>
      <c r="W38" s="14">
        <v>3390.49</v>
      </c>
      <c r="X38" s="14">
        <v>1994.24</v>
      </c>
      <c r="Y38" s="12">
        <v>5294.27</v>
      </c>
      <c r="Z38" s="13">
        <f t="shared" si="8"/>
        <v>10679</v>
      </c>
      <c r="AA38" s="12">
        <f t="shared" si="9"/>
        <v>4347.83</v>
      </c>
      <c r="AB38" s="14">
        <v>0</v>
      </c>
      <c r="AC38" s="14">
        <v>0</v>
      </c>
      <c r="AD38" s="13">
        <f t="shared" si="10"/>
        <v>4347.83</v>
      </c>
      <c r="AE38" s="13">
        <f t="shared" si="11"/>
        <v>36221.26</v>
      </c>
      <c r="AF38" s="13">
        <v>1648.57</v>
      </c>
      <c r="AG38" s="14">
        <v>0</v>
      </c>
      <c r="AH38" s="14">
        <v>229.15</v>
      </c>
      <c r="AI38" s="12">
        <v>221.29</v>
      </c>
      <c r="AJ38" s="13">
        <f t="shared" si="12"/>
        <v>450.44</v>
      </c>
      <c r="AK38" s="12">
        <f t="shared" si="13"/>
        <v>1552.8</v>
      </c>
      <c r="AL38" s="14">
        <v>0</v>
      </c>
      <c r="AM38" s="14">
        <v>0</v>
      </c>
      <c r="AN38" s="13">
        <f t="shared" si="14"/>
        <v>1552.8</v>
      </c>
      <c r="AO38" s="13">
        <f t="shared" si="15"/>
        <v>3651.8099999999995</v>
      </c>
      <c r="AP38" s="13">
        <v>6337.95</v>
      </c>
      <c r="AQ38" s="14">
        <v>1712.89</v>
      </c>
      <c r="AR38" s="14">
        <v>637.87</v>
      </c>
      <c r="AS38" s="12">
        <v>2497.94</v>
      </c>
      <c r="AT38" s="13">
        <f t="shared" si="16"/>
        <v>4848.7000000000007</v>
      </c>
      <c r="AU38" s="12">
        <f t="shared" si="17"/>
        <v>1118.69</v>
      </c>
      <c r="AV38" s="14">
        <v>0</v>
      </c>
      <c r="AW38" s="14">
        <v>0</v>
      </c>
      <c r="AX38" s="13">
        <f t="shared" si="18"/>
        <v>1118.69</v>
      </c>
      <c r="AY38" s="13">
        <f t="shared" si="19"/>
        <v>12305.340000000002</v>
      </c>
      <c r="AZ38" s="13">
        <f t="shared" si="0"/>
        <v>52178.41</v>
      </c>
      <c r="BA38" s="13">
        <v>0</v>
      </c>
      <c r="BB38" s="14">
        <v>0</v>
      </c>
      <c r="BC38" s="14">
        <v>0</v>
      </c>
      <c r="BD38" s="14">
        <v>0</v>
      </c>
      <c r="BE38" s="13">
        <f t="shared" si="20"/>
        <v>0</v>
      </c>
      <c r="BF38" s="14">
        <f t="shared" si="21"/>
        <v>544.5</v>
      </c>
      <c r="BG38" s="14">
        <f t="shared" si="22"/>
        <v>209.53</v>
      </c>
      <c r="BH38" s="14">
        <f t="shared" si="23"/>
        <v>209.54</v>
      </c>
      <c r="BI38" s="13">
        <f t="shared" si="24"/>
        <v>963.56999999999994</v>
      </c>
      <c r="BJ38" s="13">
        <f t="shared" si="25"/>
        <v>963.56999999999994</v>
      </c>
      <c r="BK38" s="13">
        <v>0</v>
      </c>
      <c r="BL38" s="14">
        <v>0</v>
      </c>
      <c r="BM38" s="14">
        <v>0</v>
      </c>
      <c r="BN38" s="14">
        <v>0</v>
      </c>
      <c r="BO38" s="13">
        <f t="shared" si="26"/>
        <v>0</v>
      </c>
      <c r="BP38" s="14">
        <f t="shared" si="27"/>
        <v>105.59</v>
      </c>
      <c r="BQ38" s="14">
        <f t="shared" si="28"/>
        <v>66.739999999999995</v>
      </c>
      <c r="BR38" s="14">
        <v>0</v>
      </c>
      <c r="BS38" s="13">
        <f t="shared" si="29"/>
        <v>172.32999999999998</v>
      </c>
      <c r="BT38" s="13">
        <f t="shared" si="30"/>
        <v>172.32999999999998</v>
      </c>
      <c r="BU38" s="11">
        <v>0</v>
      </c>
      <c r="BV38" s="14">
        <v>0</v>
      </c>
      <c r="BW38" s="14">
        <v>0</v>
      </c>
      <c r="BX38" s="14">
        <v>0</v>
      </c>
      <c r="BY38" s="11">
        <f t="shared" si="31"/>
        <v>0</v>
      </c>
      <c r="BZ38" s="14">
        <f t="shared" si="32"/>
        <v>140.25</v>
      </c>
      <c r="CA38" s="14">
        <f t="shared" si="33"/>
        <v>140.25</v>
      </c>
      <c r="CB38" s="14">
        <f t="shared" si="34"/>
        <v>161.31</v>
      </c>
      <c r="CC38" s="11">
        <f t="shared" si="35"/>
        <v>441.81</v>
      </c>
      <c r="CD38" s="11">
        <f t="shared" si="36"/>
        <v>441.81</v>
      </c>
      <c r="CE38" s="15">
        <v>0</v>
      </c>
      <c r="CF38" s="16">
        <v>0</v>
      </c>
      <c r="CG38" s="16">
        <v>0</v>
      </c>
      <c r="CH38" s="16">
        <v>0</v>
      </c>
      <c r="CI38" s="15">
        <f t="shared" si="37"/>
        <v>0</v>
      </c>
      <c r="CJ38" s="16">
        <f t="shared" si="38"/>
        <v>26.43</v>
      </c>
      <c r="CK38" s="16">
        <f t="shared" si="39"/>
        <v>25.49</v>
      </c>
      <c r="CL38" s="16">
        <f t="shared" si="40"/>
        <v>30.06</v>
      </c>
      <c r="CM38" s="15">
        <f t="shared" si="41"/>
        <v>81.98</v>
      </c>
      <c r="CN38" s="15">
        <f t="shared" si="42"/>
        <v>81.98</v>
      </c>
      <c r="CO38" s="15">
        <v>0</v>
      </c>
      <c r="CP38" s="15">
        <v>0</v>
      </c>
      <c r="CQ38" s="16">
        <v>0</v>
      </c>
      <c r="CR38" s="16">
        <v>0</v>
      </c>
      <c r="CS38" s="16">
        <v>0</v>
      </c>
      <c r="CT38" s="15">
        <f t="shared" si="43"/>
        <v>0</v>
      </c>
      <c r="CU38" s="16">
        <f t="shared" si="44"/>
        <v>159.12</v>
      </c>
      <c r="CV38" s="16">
        <v>0</v>
      </c>
      <c r="CW38" s="16">
        <v>0</v>
      </c>
      <c r="CX38" s="15">
        <f t="shared" si="45"/>
        <v>159.12</v>
      </c>
      <c r="CY38" s="15">
        <f t="shared" si="46"/>
        <v>159.12</v>
      </c>
      <c r="CZ38" s="15">
        <f t="shared" si="1"/>
        <v>855.24</v>
      </c>
      <c r="DA38" s="16">
        <v>1260</v>
      </c>
      <c r="DB38" s="16">
        <v>360</v>
      </c>
      <c r="DC38" s="16">
        <v>240</v>
      </c>
      <c r="DD38" s="16">
        <v>480</v>
      </c>
      <c r="DE38" s="16">
        <f t="shared" si="47"/>
        <v>1080</v>
      </c>
      <c r="DF38" s="16">
        <f t="shared" si="48"/>
        <v>1295.67</v>
      </c>
      <c r="DG38" s="16">
        <f t="shared" si="49"/>
        <v>1042.52</v>
      </c>
      <c r="DH38" s="16">
        <f t="shared" si="50"/>
        <v>935.3</v>
      </c>
      <c r="DI38" s="16">
        <f t="shared" si="51"/>
        <v>3273.49</v>
      </c>
      <c r="DJ38" s="16">
        <f t="shared" si="52"/>
        <v>5613.49</v>
      </c>
      <c r="DK38" s="16">
        <v>960</v>
      </c>
      <c r="DL38" s="16">
        <v>0</v>
      </c>
      <c r="DM38" s="16">
        <v>0</v>
      </c>
      <c r="DN38" s="16">
        <v>480</v>
      </c>
      <c r="DO38" s="6">
        <f t="shared" si="53"/>
        <v>480</v>
      </c>
      <c r="DP38" s="16">
        <f t="shared" si="54"/>
        <v>77.42</v>
      </c>
      <c r="DQ38" s="16">
        <f t="shared" si="55"/>
        <v>77.42</v>
      </c>
      <c r="DR38" s="16">
        <f t="shared" si="56"/>
        <v>52.89</v>
      </c>
      <c r="DS38" s="14">
        <f t="shared" si="57"/>
        <v>207.73000000000002</v>
      </c>
      <c r="DT38" s="14">
        <f t="shared" si="58"/>
        <v>1647.73</v>
      </c>
      <c r="DU38" s="14">
        <f t="shared" si="59"/>
        <v>7261.2199999999993</v>
      </c>
      <c r="DV38" s="14">
        <f t="shared" si="60"/>
        <v>72290.73</v>
      </c>
      <c r="DW38" s="9">
        <v>13</v>
      </c>
      <c r="DX38" s="9" t="s">
        <v>267</v>
      </c>
      <c r="DY38" s="9" t="s">
        <v>132</v>
      </c>
      <c r="DZ38" s="9" t="s">
        <v>268</v>
      </c>
      <c r="EA38" s="9" t="s">
        <v>134</v>
      </c>
      <c r="EB38" s="9" t="s">
        <v>269</v>
      </c>
      <c r="EC38" s="19">
        <v>7728061</v>
      </c>
    </row>
    <row r="39" spans="1:133" x14ac:dyDescent="0.25">
      <c r="A39" s="9" t="s">
        <v>270</v>
      </c>
      <c r="B39" s="10">
        <v>1</v>
      </c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J39" s="10">
        <v>0</v>
      </c>
      <c r="K39" s="10">
        <v>0</v>
      </c>
      <c r="L39" s="11">
        <v>0</v>
      </c>
      <c r="M39" s="12">
        <v>0</v>
      </c>
      <c r="N39" s="12">
        <v>0</v>
      </c>
      <c r="O39" s="12">
        <v>0</v>
      </c>
      <c r="P39" s="11">
        <f t="shared" si="2"/>
        <v>0</v>
      </c>
      <c r="Q39" s="12">
        <f t="shared" si="3"/>
        <v>0</v>
      </c>
      <c r="R39" s="12">
        <f t="shared" si="4"/>
        <v>0</v>
      </c>
      <c r="S39" s="12">
        <f t="shared" si="5"/>
        <v>0</v>
      </c>
      <c r="T39" s="11">
        <f t="shared" si="6"/>
        <v>0</v>
      </c>
      <c r="U39" s="11">
        <f t="shared" si="7"/>
        <v>0</v>
      </c>
      <c r="V39" s="13">
        <v>1458.92</v>
      </c>
      <c r="W39" s="14">
        <v>152.66</v>
      </c>
      <c r="X39" s="14">
        <v>0</v>
      </c>
      <c r="Y39" s="12">
        <v>0</v>
      </c>
      <c r="Z39" s="13">
        <f t="shared" si="8"/>
        <v>152.66</v>
      </c>
      <c r="AA39" s="12">
        <f t="shared" si="9"/>
        <v>0</v>
      </c>
      <c r="AB39" s="14">
        <v>0</v>
      </c>
      <c r="AC39" s="14">
        <v>0</v>
      </c>
      <c r="AD39" s="13">
        <f t="shared" si="10"/>
        <v>0</v>
      </c>
      <c r="AE39" s="13">
        <f t="shared" si="11"/>
        <v>1611.5800000000002</v>
      </c>
      <c r="AF39" s="13">
        <v>0</v>
      </c>
      <c r="AG39" s="14">
        <v>0</v>
      </c>
      <c r="AH39" s="14">
        <v>0</v>
      </c>
      <c r="AI39" s="12">
        <v>0</v>
      </c>
      <c r="AJ39" s="13">
        <f t="shared" si="12"/>
        <v>0</v>
      </c>
      <c r="AK39" s="12">
        <f t="shared" si="13"/>
        <v>0</v>
      </c>
      <c r="AL39" s="14">
        <v>0</v>
      </c>
      <c r="AM39" s="14">
        <v>0</v>
      </c>
      <c r="AN39" s="13">
        <f t="shared" si="14"/>
        <v>0</v>
      </c>
      <c r="AO39" s="13">
        <f t="shared" si="15"/>
        <v>0</v>
      </c>
      <c r="AP39" s="13">
        <v>0</v>
      </c>
      <c r="AQ39" s="14">
        <v>0</v>
      </c>
      <c r="AR39" s="14">
        <v>0</v>
      </c>
      <c r="AS39" s="12">
        <v>0</v>
      </c>
      <c r="AT39" s="13">
        <f t="shared" si="16"/>
        <v>0</v>
      </c>
      <c r="AU39" s="12">
        <f t="shared" si="17"/>
        <v>0</v>
      </c>
      <c r="AV39" s="14">
        <v>0</v>
      </c>
      <c r="AW39" s="14">
        <v>0</v>
      </c>
      <c r="AX39" s="13">
        <f t="shared" si="18"/>
        <v>0</v>
      </c>
      <c r="AY39" s="13">
        <f t="shared" si="19"/>
        <v>0</v>
      </c>
      <c r="AZ39" s="13">
        <f t="shared" si="0"/>
        <v>1611.5800000000002</v>
      </c>
      <c r="BA39" s="13">
        <v>0</v>
      </c>
      <c r="BB39" s="14">
        <v>0</v>
      </c>
      <c r="BC39" s="14">
        <v>0</v>
      </c>
      <c r="BD39" s="14">
        <v>0</v>
      </c>
      <c r="BE39" s="13">
        <f t="shared" si="20"/>
        <v>0</v>
      </c>
      <c r="BF39" s="14">
        <f t="shared" si="21"/>
        <v>0</v>
      </c>
      <c r="BG39" s="14">
        <f t="shared" si="22"/>
        <v>209.53</v>
      </c>
      <c r="BH39" s="14">
        <f t="shared" si="23"/>
        <v>209.54</v>
      </c>
      <c r="BI39" s="13">
        <f t="shared" si="24"/>
        <v>419.07</v>
      </c>
      <c r="BJ39" s="13">
        <f t="shared" si="25"/>
        <v>419.07</v>
      </c>
      <c r="BK39" s="13">
        <v>0</v>
      </c>
      <c r="BL39" s="14">
        <v>0</v>
      </c>
      <c r="BM39" s="14">
        <v>0</v>
      </c>
      <c r="BN39" s="14">
        <v>0</v>
      </c>
      <c r="BO39" s="13">
        <f t="shared" si="26"/>
        <v>0</v>
      </c>
      <c r="BP39" s="14">
        <f t="shared" si="27"/>
        <v>0</v>
      </c>
      <c r="BQ39" s="14">
        <f t="shared" si="28"/>
        <v>0</v>
      </c>
      <c r="BR39" s="14">
        <v>0</v>
      </c>
      <c r="BS39" s="13">
        <f t="shared" si="29"/>
        <v>0</v>
      </c>
      <c r="BT39" s="13">
        <f t="shared" si="30"/>
        <v>0</v>
      </c>
      <c r="BU39" s="11">
        <v>0</v>
      </c>
      <c r="BV39" s="14">
        <v>0</v>
      </c>
      <c r="BW39" s="14">
        <v>0</v>
      </c>
      <c r="BX39" s="14">
        <v>0</v>
      </c>
      <c r="BY39" s="11">
        <f t="shared" si="31"/>
        <v>0</v>
      </c>
      <c r="BZ39" s="14">
        <f t="shared" si="32"/>
        <v>140.25</v>
      </c>
      <c r="CA39" s="14">
        <f t="shared" si="33"/>
        <v>140.25</v>
      </c>
      <c r="CB39" s="14">
        <f t="shared" si="34"/>
        <v>0</v>
      </c>
      <c r="CC39" s="11">
        <f t="shared" si="35"/>
        <v>280.5</v>
      </c>
      <c r="CD39" s="11">
        <f t="shared" si="36"/>
        <v>280.5</v>
      </c>
      <c r="CE39" s="15">
        <v>0</v>
      </c>
      <c r="CF39" s="16">
        <v>0</v>
      </c>
      <c r="CG39" s="16">
        <v>0</v>
      </c>
      <c r="CH39" s="16">
        <v>0</v>
      </c>
      <c r="CI39" s="15">
        <f t="shared" si="37"/>
        <v>0</v>
      </c>
      <c r="CJ39" s="16">
        <f t="shared" si="38"/>
        <v>26.43</v>
      </c>
      <c r="CK39" s="16">
        <f t="shared" si="39"/>
        <v>25.49</v>
      </c>
      <c r="CL39" s="16">
        <f t="shared" si="40"/>
        <v>0</v>
      </c>
      <c r="CM39" s="15">
        <f t="shared" si="41"/>
        <v>51.92</v>
      </c>
      <c r="CN39" s="15">
        <f t="shared" si="42"/>
        <v>51.92</v>
      </c>
      <c r="CO39" s="15">
        <v>0</v>
      </c>
      <c r="CP39" s="15">
        <v>0</v>
      </c>
      <c r="CQ39" s="16">
        <v>0</v>
      </c>
      <c r="CR39" s="16">
        <v>0</v>
      </c>
      <c r="CS39" s="16">
        <v>0</v>
      </c>
      <c r="CT39" s="15">
        <f t="shared" si="43"/>
        <v>0</v>
      </c>
      <c r="CU39" s="16">
        <f t="shared" si="44"/>
        <v>0</v>
      </c>
      <c r="CV39" s="16">
        <v>0</v>
      </c>
      <c r="CW39" s="16">
        <v>0</v>
      </c>
      <c r="CX39" s="15">
        <f t="shared" si="45"/>
        <v>0</v>
      </c>
      <c r="CY39" s="15">
        <f t="shared" si="46"/>
        <v>0</v>
      </c>
      <c r="CZ39" s="15">
        <f t="shared" si="1"/>
        <v>332.42</v>
      </c>
      <c r="DA39" s="16">
        <v>0</v>
      </c>
      <c r="DB39" s="16">
        <v>0</v>
      </c>
      <c r="DC39" s="16">
        <v>0</v>
      </c>
      <c r="DD39" s="16">
        <v>0</v>
      </c>
      <c r="DE39" s="16">
        <f t="shared" si="47"/>
        <v>0</v>
      </c>
      <c r="DF39" s="16">
        <f t="shared" si="48"/>
        <v>0</v>
      </c>
      <c r="DG39" s="16">
        <f t="shared" si="49"/>
        <v>0</v>
      </c>
      <c r="DH39" s="16">
        <f t="shared" si="50"/>
        <v>0</v>
      </c>
      <c r="DI39" s="16">
        <f t="shared" si="51"/>
        <v>0</v>
      </c>
      <c r="DJ39" s="16">
        <f t="shared" si="52"/>
        <v>0</v>
      </c>
      <c r="DK39" s="16">
        <v>0</v>
      </c>
      <c r="DL39" s="16">
        <v>0</v>
      </c>
      <c r="DM39" s="16">
        <v>0</v>
      </c>
      <c r="DN39" s="16">
        <v>0</v>
      </c>
      <c r="DO39" s="6">
        <f t="shared" si="53"/>
        <v>0</v>
      </c>
      <c r="DP39" s="16">
        <f t="shared" si="54"/>
        <v>0</v>
      </c>
      <c r="DQ39" s="16">
        <f t="shared" si="55"/>
        <v>0</v>
      </c>
      <c r="DR39" s="16">
        <f t="shared" si="56"/>
        <v>0</v>
      </c>
      <c r="DS39" s="14">
        <f t="shared" si="57"/>
        <v>0</v>
      </c>
      <c r="DT39" s="14">
        <f t="shared" si="58"/>
        <v>0</v>
      </c>
      <c r="DU39" s="14">
        <f t="shared" si="59"/>
        <v>0</v>
      </c>
      <c r="DV39" s="14">
        <f t="shared" si="60"/>
        <v>2363.0700000000002</v>
      </c>
      <c r="DW39" s="9">
        <v>16</v>
      </c>
      <c r="DX39" s="9" t="s">
        <v>271</v>
      </c>
      <c r="DY39" s="9" t="s">
        <v>154</v>
      </c>
      <c r="DZ39" s="9" t="s">
        <v>272</v>
      </c>
      <c r="EA39" s="9" t="s">
        <v>134</v>
      </c>
      <c r="EB39" s="9" t="s">
        <v>273</v>
      </c>
      <c r="EC39" s="20">
        <v>895704</v>
      </c>
    </row>
    <row r="40" spans="1:133" x14ac:dyDescent="0.25">
      <c r="A40" s="9" t="s">
        <v>274</v>
      </c>
      <c r="B40" s="10">
        <v>7</v>
      </c>
      <c r="C40" s="10">
        <v>7</v>
      </c>
      <c r="D40" s="10">
        <v>7</v>
      </c>
      <c r="E40" s="10">
        <v>7</v>
      </c>
      <c r="F40" s="10">
        <v>7</v>
      </c>
      <c r="G40" s="10">
        <v>7</v>
      </c>
      <c r="H40" s="10">
        <v>8</v>
      </c>
      <c r="I40" s="10">
        <v>8</v>
      </c>
      <c r="J40" s="10">
        <v>8</v>
      </c>
      <c r="K40" s="10">
        <v>8</v>
      </c>
      <c r="L40" s="11">
        <v>492717.56</v>
      </c>
      <c r="M40" s="12">
        <v>130112.51</v>
      </c>
      <c r="N40" s="12">
        <v>160916.96</v>
      </c>
      <c r="O40" s="12">
        <v>181753.06</v>
      </c>
      <c r="P40" s="11">
        <f t="shared" si="2"/>
        <v>472782.52999999997</v>
      </c>
      <c r="Q40" s="12">
        <f t="shared" si="3"/>
        <v>31305.599999999999</v>
      </c>
      <c r="R40" s="12">
        <f t="shared" si="4"/>
        <v>22062.720000000001</v>
      </c>
      <c r="S40" s="12">
        <f t="shared" si="5"/>
        <v>22879.919999999998</v>
      </c>
      <c r="T40" s="11">
        <f t="shared" si="6"/>
        <v>76248.239999999991</v>
      </c>
      <c r="U40" s="11">
        <f t="shared" si="7"/>
        <v>1041748.33</v>
      </c>
      <c r="V40" s="13">
        <v>521362.83</v>
      </c>
      <c r="W40" s="14">
        <v>83256.789999999994</v>
      </c>
      <c r="X40" s="14">
        <v>90856.07</v>
      </c>
      <c r="Y40" s="12">
        <v>74849.95</v>
      </c>
      <c r="Z40" s="13">
        <f t="shared" si="8"/>
        <v>248962.81</v>
      </c>
      <c r="AA40" s="12">
        <f t="shared" si="9"/>
        <v>34782.639999999999</v>
      </c>
      <c r="AB40" s="14">
        <v>0</v>
      </c>
      <c r="AC40" s="14">
        <v>0</v>
      </c>
      <c r="AD40" s="13">
        <f t="shared" si="10"/>
        <v>34782.639999999999</v>
      </c>
      <c r="AE40" s="13">
        <f t="shared" si="11"/>
        <v>805108.28</v>
      </c>
      <c r="AF40" s="13">
        <v>135977.12</v>
      </c>
      <c r="AG40" s="14">
        <v>27131.24</v>
      </c>
      <c r="AH40" s="14">
        <v>11779.78</v>
      </c>
      <c r="AI40" s="12">
        <v>17784.73</v>
      </c>
      <c r="AJ40" s="13">
        <f t="shared" si="12"/>
        <v>56695.75</v>
      </c>
      <c r="AK40" s="12">
        <f t="shared" si="13"/>
        <v>12422.4</v>
      </c>
      <c r="AL40" s="14">
        <v>0</v>
      </c>
      <c r="AM40" s="14">
        <v>0</v>
      </c>
      <c r="AN40" s="13">
        <f t="shared" si="14"/>
        <v>12422.4</v>
      </c>
      <c r="AO40" s="13">
        <f t="shared" si="15"/>
        <v>205095.27</v>
      </c>
      <c r="AP40" s="13">
        <v>598678.52</v>
      </c>
      <c r="AQ40" s="14">
        <v>113502.87</v>
      </c>
      <c r="AR40" s="14">
        <v>94676.89</v>
      </c>
      <c r="AS40" s="12">
        <v>53610.27</v>
      </c>
      <c r="AT40" s="13">
        <f t="shared" si="16"/>
        <v>261790.03</v>
      </c>
      <c r="AU40" s="12">
        <f t="shared" si="17"/>
        <v>8949.52</v>
      </c>
      <c r="AV40" s="14">
        <v>0</v>
      </c>
      <c r="AW40" s="14">
        <v>0</v>
      </c>
      <c r="AX40" s="13">
        <f t="shared" si="18"/>
        <v>8949.52</v>
      </c>
      <c r="AY40" s="13">
        <f t="shared" si="19"/>
        <v>869418.07000000007</v>
      </c>
      <c r="AZ40" s="13">
        <f t="shared" si="0"/>
        <v>1879621.62</v>
      </c>
      <c r="BA40" s="13">
        <v>15232.18</v>
      </c>
      <c r="BB40" s="14">
        <v>9314.02</v>
      </c>
      <c r="BC40" s="14">
        <v>957.44</v>
      </c>
      <c r="BD40" s="14">
        <v>5040.5600000000004</v>
      </c>
      <c r="BE40" s="13">
        <f t="shared" si="20"/>
        <v>15312.02</v>
      </c>
      <c r="BF40" s="14">
        <f t="shared" si="21"/>
        <v>4356</v>
      </c>
      <c r="BG40" s="14">
        <f t="shared" si="22"/>
        <v>1676.24</v>
      </c>
      <c r="BH40" s="14">
        <f t="shared" si="23"/>
        <v>1676.32</v>
      </c>
      <c r="BI40" s="13">
        <f t="shared" si="24"/>
        <v>7708.5599999999995</v>
      </c>
      <c r="BJ40" s="13">
        <f t="shared" si="25"/>
        <v>38252.76</v>
      </c>
      <c r="BK40" s="13">
        <v>0</v>
      </c>
      <c r="BL40" s="14">
        <v>0</v>
      </c>
      <c r="BM40" s="14">
        <v>0</v>
      </c>
      <c r="BN40" s="14">
        <v>0</v>
      </c>
      <c r="BO40" s="13">
        <f t="shared" si="26"/>
        <v>0</v>
      </c>
      <c r="BP40" s="14">
        <f t="shared" si="27"/>
        <v>844.72</v>
      </c>
      <c r="BQ40" s="14">
        <f t="shared" si="28"/>
        <v>533.91999999999996</v>
      </c>
      <c r="BR40" s="14">
        <v>0</v>
      </c>
      <c r="BS40" s="13">
        <f t="shared" si="29"/>
        <v>1378.6399999999999</v>
      </c>
      <c r="BT40" s="13">
        <f t="shared" si="30"/>
        <v>1378.6399999999999</v>
      </c>
      <c r="BU40" s="11">
        <v>0</v>
      </c>
      <c r="BV40" s="14">
        <v>0</v>
      </c>
      <c r="BW40" s="14">
        <v>0</v>
      </c>
      <c r="BX40" s="14">
        <v>0</v>
      </c>
      <c r="BY40" s="11">
        <f t="shared" si="31"/>
        <v>0</v>
      </c>
      <c r="BZ40" s="14">
        <f t="shared" si="32"/>
        <v>1122</v>
      </c>
      <c r="CA40" s="14">
        <f t="shared" si="33"/>
        <v>1122</v>
      </c>
      <c r="CB40" s="14">
        <f t="shared" si="34"/>
        <v>1290.48</v>
      </c>
      <c r="CC40" s="11">
        <f t="shared" si="35"/>
        <v>3534.48</v>
      </c>
      <c r="CD40" s="11">
        <f t="shared" si="36"/>
        <v>3534.48</v>
      </c>
      <c r="CE40" s="15">
        <v>420.53</v>
      </c>
      <c r="CF40" s="16">
        <v>0</v>
      </c>
      <c r="CG40" s="16">
        <v>0</v>
      </c>
      <c r="CH40" s="16">
        <v>0</v>
      </c>
      <c r="CI40" s="15">
        <f t="shared" si="37"/>
        <v>0</v>
      </c>
      <c r="CJ40" s="16">
        <f t="shared" si="38"/>
        <v>211.44</v>
      </c>
      <c r="CK40" s="16">
        <f t="shared" si="39"/>
        <v>203.92</v>
      </c>
      <c r="CL40" s="16">
        <f t="shared" si="40"/>
        <v>240.48</v>
      </c>
      <c r="CM40" s="15">
        <f t="shared" si="41"/>
        <v>655.84</v>
      </c>
      <c r="CN40" s="15">
        <f t="shared" si="42"/>
        <v>1076.3699999999999</v>
      </c>
      <c r="CO40" s="15">
        <v>0</v>
      </c>
      <c r="CP40" s="15">
        <v>0</v>
      </c>
      <c r="CQ40" s="16">
        <v>0</v>
      </c>
      <c r="CR40" s="16">
        <v>0</v>
      </c>
      <c r="CS40" s="16">
        <v>0</v>
      </c>
      <c r="CT40" s="15">
        <f t="shared" si="43"/>
        <v>0</v>
      </c>
      <c r="CU40" s="16">
        <f t="shared" si="44"/>
        <v>1272.96</v>
      </c>
      <c r="CV40" s="16">
        <v>0</v>
      </c>
      <c r="CW40" s="16">
        <v>0</v>
      </c>
      <c r="CX40" s="15">
        <f t="shared" si="45"/>
        <v>1272.96</v>
      </c>
      <c r="CY40" s="15">
        <f t="shared" si="46"/>
        <v>1272.96</v>
      </c>
      <c r="CZ40" s="15">
        <f t="shared" si="1"/>
        <v>7262.45</v>
      </c>
      <c r="DA40" s="16">
        <v>113988</v>
      </c>
      <c r="DB40" s="16">
        <v>19140</v>
      </c>
      <c r="DC40" s="16">
        <v>14460</v>
      </c>
      <c r="DD40" s="16">
        <v>13680</v>
      </c>
      <c r="DE40" s="16">
        <f t="shared" si="47"/>
        <v>47280</v>
      </c>
      <c r="DF40" s="16">
        <f t="shared" si="48"/>
        <v>10365.36</v>
      </c>
      <c r="DG40" s="16">
        <f t="shared" si="49"/>
        <v>8340.16</v>
      </c>
      <c r="DH40" s="16">
        <f t="shared" si="50"/>
        <v>7482.4</v>
      </c>
      <c r="DI40" s="16">
        <f t="shared" si="51"/>
        <v>26187.919999999998</v>
      </c>
      <c r="DJ40" s="16">
        <f t="shared" si="52"/>
        <v>187455.91999999998</v>
      </c>
      <c r="DK40" s="16">
        <v>4800</v>
      </c>
      <c r="DL40" s="16">
        <v>960</v>
      </c>
      <c r="DM40" s="16">
        <v>0</v>
      </c>
      <c r="DN40" s="16">
        <v>960</v>
      </c>
      <c r="DO40" s="6">
        <f t="shared" si="53"/>
        <v>1920</v>
      </c>
      <c r="DP40" s="16">
        <f t="shared" si="54"/>
        <v>619.36</v>
      </c>
      <c r="DQ40" s="16">
        <f t="shared" si="55"/>
        <v>619.36</v>
      </c>
      <c r="DR40" s="16">
        <f t="shared" si="56"/>
        <v>423.12</v>
      </c>
      <c r="DS40" s="14">
        <f t="shared" si="57"/>
        <v>1661.8400000000001</v>
      </c>
      <c r="DT40" s="14">
        <f t="shared" si="58"/>
        <v>8381.84</v>
      </c>
      <c r="DU40" s="14">
        <f t="shared" si="59"/>
        <v>195837.75999999998</v>
      </c>
      <c r="DV40" s="14">
        <f t="shared" si="60"/>
        <v>3162722.92</v>
      </c>
      <c r="DW40" s="9">
        <v>113</v>
      </c>
      <c r="DX40" s="9" t="s">
        <v>274</v>
      </c>
      <c r="DY40" s="9" t="s">
        <v>168</v>
      </c>
      <c r="DZ40" s="9" t="s">
        <v>275</v>
      </c>
      <c r="EA40" s="9" t="s">
        <v>276</v>
      </c>
      <c r="EB40" s="9" t="s">
        <v>277</v>
      </c>
      <c r="EC40" s="9">
        <v>14169353</v>
      </c>
    </row>
    <row r="41" spans="1:133" x14ac:dyDescent="0.25">
      <c r="A41" s="9" t="s">
        <v>278</v>
      </c>
      <c r="B41" s="10">
        <v>1</v>
      </c>
      <c r="C41" s="10">
        <v>1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1">
        <v>53706.15</v>
      </c>
      <c r="M41" s="12">
        <v>5698.41</v>
      </c>
      <c r="N41" s="12">
        <v>9018.23</v>
      </c>
      <c r="O41" s="12">
        <v>7144.1</v>
      </c>
      <c r="P41" s="11">
        <f t="shared" si="2"/>
        <v>21860.739999999998</v>
      </c>
      <c r="Q41" s="12">
        <f t="shared" si="3"/>
        <v>3913.2</v>
      </c>
      <c r="R41" s="12">
        <f t="shared" si="4"/>
        <v>2757.84</v>
      </c>
      <c r="S41" s="12">
        <f t="shared" si="5"/>
        <v>2859.99</v>
      </c>
      <c r="T41" s="11">
        <f t="shared" si="6"/>
        <v>9531.0299999999988</v>
      </c>
      <c r="U41" s="11">
        <f t="shared" si="7"/>
        <v>85097.919999999998</v>
      </c>
      <c r="V41" s="13">
        <v>2340.0100000000002</v>
      </c>
      <c r="W41" s="14">
        <v>256.43</v>
      </c>
      <c r="X41" s="14">
        <v>443.32</v>
      </c>
      <c r="Y41" s="12">
        <v>1096.74</v>
      </c>
      <c r="Z41" s="13">
        <f t="shared" si="8"/>
        <v>1796.49</v>
      </c>
      <c r="AA41" s="12">
        <f t="shared" si="9"/>
        <v>4347.83</v>
      </c>
      <c r="AB41" s="14">
        <v>0</v>
      </c>
      <c r="AC41" s="14">
        <v>0</v>
      </c>
      <c r="AD41" s="13">
        <f t="shared" si="10"/>
        <v>4347.83</v>
      </c>
      <c r="AE41" s="13">
        <f t="shared" si="11"/>
        <v>8484.33</v>
      </c>
      <c r="AF41" s="13">
        <v>0</v>
      </c>
      <c r="AG41" s="14">
        <v>0</v>
      </c>
      <c r="AH41" s="14">
        <v>0</v>
      </c>
      <c r="AI41" s="12">
        <v>0</v>
      </c>
      <c r="AJ41" s="13">
        <f t="shared" si="12"/>
        <v>0</v>
      </c>
      <c r="AK41" s="12">
        <f t="shared" si="13"/>
        <v>1552.8</v>
      </c>
      <c r="AL41" s="14">
        <v>0</v>
      </c>
      <c r="AM41" s="14">
        <v>0</v>
      </c>
      <c r="AN41" s="13">
        <f t="shared" si="14"/>
        <v>1552.8</v>
      </c>
      <c r="AO41" s="13">
        <f t="shared" si="15"/>
        <v>1552.8</v>
      </c>
      <c r="AP41" s="13">
        <v>0</v>
      </c>
      <c r="AQ41" s="14">
        <v>0</v>
      </c>
      <c r="AR41" s="14">
        <v>0</v>
      </c>
      <c r="AS41" s="12">
        <v>0</v>
      </c>
      <c r="AT41" s="13">
        <f t="shared" si="16"/>
        <v>0</v>
      </c>
      <c r="AU41" s="12">
        <f t="shared" si="17"/>
        <v>1118.69</v>
      </c>
      <c r="AV41" s="14">
        <v>0</v>
      </c>
      <c r="AW41" s="14">
        <v>0</v>
      </c>
      <c r="AX41" s="13">
        <f t="shared" si="18"/>
        <v>1118.69</v>
      </c>
      <c r="AY41" s="13">
        <f t="shared" si="19"/>
        <v>1118.69</v>
      </c>
      <c r="AZ41" s="13">
        <f t="shared" si="0"/>
        <v>11155.82</v>
      </c>
      <c r="BA41" s="13">
        <v>0</v>
      </c>
      <c r="BB41" s="14">
        <v>0</v>
      </c>
      <c r="BC41" s="14">
        <v>0</v>
      </c>
      <c r="BD41" s="14">
        <v>0</v>
      </c>
      <c r="BE41" s="13">
        <f t="shared" si="20"/>
        <v>0</v>
      </c>
      <c r="BF41" s="14">
        <f t="shared" si="21"/>
        <v>544.5</v>
      </c>
      <c r="BG41" s="14">
        <f t="shared" si="22"/>
        <v>209.53</v>
      </c>
      <c r="BH41" s="14">
        <f t="shared" si="23"/>
        <v>209.54</v>
      </c>
      <c r="BI41" s="13">
        <f t="shared" si="24"/>
        <v>963.56999999999994</v>
      </c>
      <c r="BJ41" s="13">
        <f t="shared" si="25"/>
        <v>963.56999999999994</v>
      </c>
      <c r="BK41" s="13">
        <v>0</v>
      </c>
      <c r="BL41" s="14">
        <v>0</v>
      </c>
      <c r="BM41" s="14">
        <v>0</v>
      </c>
      <c r="BN41" s="14">
        <v>0</v>
      </c>
      <c r="BO41" s="13">
        <f t="shared" si="26"/>
        <v>0</v>
      </c>
      <c r="BP41" s="14">
        <f t="shared" si="27"/>
        <v>105.59</v>
      </c>
      <c r="BQ41" s="14">
        <f t="shared" si="28"/>
        <v>66.739999999999995</v>
      </c>
      <c r="BR41" s="14">
        <v>0</v>
      </c>
      <c r="BS41" s="13">
        <f t="shared" si="29"/>
        <v>172.32999999999998</v>
      </c>
      <c r="BT41" s="13">
        <f t="shared" si="30"/>
        <v>172.32999999999998</v>
      </c>
      <c r="BU41" s="11">
        <v>0</v>
      </c>
      <c r="BV41" s="14">
        <v>0</v>
      </c>
      <c r="BW41" s="14">
        <v>0</v>
      </c>
      <c r="BX41" s="14">
        <v>0</v>
      </c>
      <c r="BY41" s="11">
        <f t="shared" si="31"/>
        <v>0</v>
      </c>
      <c r="BZ41" s="14">
        <f t="shared" si="32"/>
        <v>140.25</v>
      </c>
      <c r="CA41" s="14">
        <f t="shared" si="33"/>
        <v>140.25</v>
      </c>
      <c r="CB41" s="14">
        <f t="shared" si="34"/>
        <v>161.31</v>
      </c>
      <c r="CC41" s="11">
        <f t="shared" si="35"/>
        <v>441.81</v>
      </c>
      <c r="CD41" s="11">
        <f t="shared" si="36"/>
        <v>441.81</v>
      </c>
      <c r="CE41" s="15">
        <v>0</v>
      </c>
      <c r="CF41" s="16">
        <v>0</v>
      </c>
      <c r="CG41" s="16">
        <v>0</v>
      </c>
      <c r="CH41" s="16">
        <v>0</v>
      </c>
      <c r="CI41" s="15">
        <f t="shared" si="37"/>
        <v>0</v>
      </c>
      <c r="CJ41" s="16">
        <f t="shared" si="38"/>
        <v>26.43</v>
      </c>
      <c r="CK41" s="16">
        <f t="shared" si="39"/>
        <v>25.49</v>
      </c>
      <c r="CL41" s="16">
        <f t="shared" si="40"/>
        <v>30.06</v>
      </c>
      <c r="CM41" s="15">
        <f t="shared" si="41"/>
        <v>81.98</v>
      </c>
      <c r="CN41" s="15">
        <f t="shared" si="42"/>
        <v>81.98</v>
      </c>
      <c r="CO41" s="15">
        <v>0</v>
      </c>
      <c r="CP41" s="15">
        <v>0</v>
      </c>
      <c r="CQ41" s="16">
        <v>0</v>
      </c>
      <c r="CR41" s="16">
        <v>0</v>
      </c>
      <c r="CS41" s="16">
        <v>0</v>
      </c>
      <c r="CT41" s="15">
        <f t="shared" si="43"/>
        <v>0</v>
      </c>
      <c r="CU41" s="16">
        <f t="shared" si="44"/>
        <v>159.12</v>
      </c>
      <c r="CV41" s="16">
        <v>0</v>
      </c>
      <c r="CW41" s="16">
        <v>0</v>
      </c>
      <c r="CX41" s="15">
        <f t="shared" si="45"/>
        <v>159.12</v>
      </c>
      <c r="CY41" s="15">
        <f t="shared" si="46"/>
        <v>159.12</v>
      </c>
      <c r="CZ41" s="15">
        <f t="shared" si="1"/>
        <v>855.24</v>
      </c>
      <c r="DA41" s="16">
        <v>0</v>
      </c>
      <c r="DB41" s="16">
        <v>0</v>
      </c>
      <c r="DC41" s="16">
        <v>0</v>
      </c>
      <c r="DD41" s="16">
        <v>0</v>
      </c>
      <c r="DE41" s="16">
        <f t="shared" si="47"/>
        <v>0</v>
      </c>
      <c r="DF41" s="16">
        <f t="shared" si="48"/>
        <v>1295.67</v>
      </c>
      <c r="DG41" s="16">
        <f t="shared" si="49"/>
        <v>1042.52</v>
      </c>
      <c r="DH41" s="16">
        <f t="shared" si="50"/>
        <v>935.3</v>
      </c>
      <c r="DI41" s="16">
        <f t="shared" si="51"/>
        <v>3273.49</v>
      </c>
      <c r="DJ41" s="16">
        <f t="shared" si="52"/>
        <v>3273.49</v>
      </c>
      <c r="DK41" s="16">
        <v>0</v>
      </c>
      <c r="DL41" s="16">
        <v>0</v>
      </c>
      <c r="DM41" s="16">
        <v>0</v>
      </c>
      <c r="DN41" s="16">
        <v>0</v>
      </c>
      <c r="DO41" s="6">
        <f t="shared" si="53"/>
        <v>0</v>
      </c>
      <c r="DP41" s="16">
        <f t="shared" si="54"/>
        <v>77.42</v>
      </c>
      <c r="DQ41" s="16">
        <f t="shared" si="55"/>
        <v>77.42</v>
      </c>
      <c r="DR41" s="16">
        <f t="shared" si="56"/>
        <v>52.89</v>
      </c>
      <c r="DS41" s="14">
        <f t="shared" si="57"/>
        <v>207.73000000000002</v>
      </c>
      <c r="DT41" s="14">
        <f t="shared" si="58"/>
        <v>207.73000000000002</v>
      </c>
      <c r="DU41" s="14">
        <f t="shared" si="59"/>
        <v>3481.22</v>
      </c>
      <c r="DV41" s="14">
        <f t="shared" si="60"/>
        <v>101553.77</v>
      </c>
      <c r="DW41" s="9">
        <v>86</v>
      </c>
      <c r="DX41" s="9" t="s">
        <v>278</v>
      </c>
      <c r="DY41" s="9" t="s">
        <v>132</v>
      </c>
      <c r="DZ41" s="9" t="s">
        <v>279</v>
      </c>
      <c r="EA41" s="9" t="s">
        <v>134</v>
      </c>
      <c r="EB41" s="9" t="s">
        <v>280</v>
      </c>
      <c r="EC41" s="9">
        <v>7113090</v>
      </c>
    </row>
    <row r="42" spans="1:133" x14ac:dyDescent="0.25">
      <c r="A42" s="9" t="s">
        <v>281</v>
      </c>
      <c r="B42" s="10">
        <v>8</v>
      </c>
      <c r="C42" s="10">
        <v>8</v>
      </c>
      <c r="D42" s="10">
        <v>8</v>
      </c>
      <c r="E42" s="10">
        <v>8</v>
      </c>
      <c r="F42" s="10">
        <v>8</v>
      </c>
      <c r="G42" s="10">
        <v>8</v>
      </c>
      <c r="H42" s="10">
        <v>8</v>
      </c>
      <c r="I42" s="10">
        <v>8</v>
      </c>
      <c r="J42" s="10">
        <v>8</v>
      </c>
      <c r="K42" s="10">
        <v>8</v>
      </c>
      <c r="L42" s="11">
        <v>485898.26</v>
      </c>
      <c r="M42" s="12">
        <v>90898.97</v>
      </c>
      <c r="N42" s="12">
        <v>70382.5</v>
      </c>
      <c r="O42" s="12">
        <v>86141.52</v>
      </c>
      <c r="P42" s="11">
        <f t="shared" si="2"/>
        <v>247422.99</v>
      </c>
      <c r="Q42" s="12">
        <f t="shared" si="3"/>
        <v>31305.599999999999</v>
      </c>
      <c r="R42" s="12">
        <f t="shared" si="4"/>
        <v>22062.720000000001</v>
      </c>
      <c r="S42" s="12">
        <f t="shared" si="5"/>
        <v>22879.919999999998</v>
      </c>
      <c r="T42" s="11">
        <f t="shared" si="6"/>
        <v>76248.239999999991</v>
      </c>
      <c r="U42" s="11">
        <f t="shared" si="7"/>
        <v>809569.49</v>
      </c>
      <c r="V42" s="13">
        <v>179353.31</v>
      </c>
      <c r="W42" s="14">
        <v>36033.410000000003</v>
      </c>
      <c r="X42" s="14">
        <v>26822.85</v>
      </c>
      <c r="Y42" s="12">
        <v>27222.720000000001</v>
      </c>
      <c r="Z42" s="13">
        <f t="shared" si="8"/>
        <v>90078.98000000001</v>
      </c>
      <c r="AA42" s="12">
        <f t="shared" si="9"/>
        <v>34782.639999999999</v>
      </c>
      <c r="AB42" s="14">
        <v>0</v>
      </c>
      <c r="AC42" s="14">
        <v>0</v>
      </c>
      <c r="AD42" s="13">
        <f t="shared" si="10"/>
        <v>34782.639999999999</v>
      </c>
      <c r="AE42" s="13">
        <f t="shared" si="11"/>
        <v>304214.93000000005</v>
      </c>
      <c r="AF42" s="13">
        <v>11161.62</v>
      </c>
      <c r="AG42" s="14">
        <v>3330.18</v>
      </c>
      <c r="AH42" s="14">
        <v>392.09</v>
      </c>
      <c r="AI42" s="12">
        <v>2707.79</v>
      </c>
      <c r="AJ42" s="13">
        <f t="shared" si="12"/>
        <v>6430.0599999999995</v>
      </c>
      <c r="AK42" s="12">
        <f t="shared" si="13"/>
        <v>12422.4</v>
      </c>
      <c r="AL42" s="14">
        <v>0</v>
      </c>
      <c r="AM42" s="14">
        <v>0</v>
      </c>
      <c r="AN42" s="13">
        <f t="shared" si="14"/>
        <v>12422.4</v>
      </c>
      <c r="AO42" s="13">
        <f t="shared" si="15"/>
        <v>30014.080000000002</v>
      </c>
      <c r="AP42" s="13">
        <v>66173.440000000002</v>
      </c>
      <c r="AQ42" s="14">
        <v>13911.18</v>
      </c>
      <c r="AR42" s="14">
        <v>12936.79</v>
      </c>
      <c r="AS42" s="12">
        <v>10178.34</v>
      </c>
      <c r="AT42" s="13">
        <f t="shared" si="16"/>
        <v>37026.31</v>
      </c>
      <c r="AU42" s="12">
        <f t="shared" si="17"/>
        <v>8949.52</v>
      </c>
      <c r="AV42" s="14">
        <v>0</v>
      </c>
      <c r="AW42" s="14">
        <v>0</v>
      </c>
      <c r="AX42" s="13">
        <f t="shared" si="18"/>
        <v>8949.52</v>
      </c>
      <c r="AY42" s="13">
        <f t="shared" si="19"/>
        <v>112149.27</v>
      </c>
      <c r="AZ42" s="13">
        <f t="shared" si="0"/>
        <v>446378.28000000009</v>
      </c>
      <c r="BA42" s="13">
        <v>52714.2</v>
      </c>
      <c r="BB42" s="14">
        <v>5042.41</v>
      </c>
      <c r="BC42" s="14">
        <v>4569.58</v>
      </c>
      <c r="BD42" s="14">
        <v>2238.73</v>
      </c>
      <c r="BE42" s="13">
        <f t="shared" si="20"/>
        <v>11850.72</v>
      </c>
      <c r="BF42" s="14">
        <f t="shared" si="21"/>
        <v>4356</v>
      </c>
      <c r="BG42" s="14">
        <f t="shared" si="22"/>
        <v>1676.24</v>
      </c>
      <c r="BH42" s="14">
        <f t="shared" si="23"/>
        <v>1676.32</v>
      </c>
      <c r="BI42" s="13">
        <f t="shared" si="24"/>
        <v>7708.5599999999995</v>
      </c>
      <c r="BJ42" s="13">
        <f t="shared" si="25"/>
        <v>72273.48</v>
      </c>
      <c r="BK42" s="13">
        <v>0</v>
      </c>
      <c r="BL42" s="14">
        <v>0</v>
      </c>
      <c r="BM42" s="14">
        <v>0</v>
      </c>
      <c r="BN42" s="14">
        <v>0</v>
      </c>
      <c r="BO42" s="13">
        <f t="shared" si="26"/>
        <v>0</v>
      </c>
      <c r="BP42" s="14">
        <f t="shared" si="27"/>
        <v>844.72</v>
      </c>
      <c r="BQ42" s="14">
        <f t="shared" si="28"/>
        <v>533.91999999999996</v>
      </c>
      <c r="BR42" s="14">
        <v>0</v>
      </c>
      <c r="BS42" s="13">
        <f t="shared" si="29"/>
        <v>1378.6399999999999</v>
      </c>
      <c r="BT42" s="13">
        <f t="shared" si="30"/>
        <v>1378.6399999999999</v>
      </c>
      <c r="BU42" s="11">
        <v>0</v>
      </c>
      <c r="BV42" s="14">
        <v>0</v>
      </c>
      <c r="BW42" s="14">
        <v>0</v>
      </c>
      <c r="BX42" s="14">
        <v>0</v>
      </c>
      <c r="BY42" s="11">
        <f t="shared" si="31"/>
        <v>0</v>
      </c>
      <c r="BZ42" s="14">
        <f t="shared" si="32"/>
        <v>1122</v>
      </c>
      <c r="CA42" s="14">
        <f t="shared" si="33"/>
        <v>1122</v>
      </c>
      <c r="CB42" s="14">
        <f t="shared" si="34"/>
        <v>1290.48</v>
      </c>
      <c r="CC42" s="11">
        <f t="shared" si="35"/>
        <v>3534.48</v>
      </c>
      <c r="CD42" s="11">
        <f t="shared" si="36"/>
        <v>3534.48</v>
      </c>
      <c r="CE42" s="15">
        <v>0</v>
      </c>
      <c r="CF42" s="16">
        <v>0</v>
      </c>
      <c r="CG42" s="16">
        <v>0</v>
      </c>
      <c r="CH42" s="16">
        <v>0</v>
      </c>
      <c r="CI42" s="15">
        <f t="shared" si="37"/>
        <v>0</v>
      </c>
      <c r="CJ42" s="16">
        <f t="shared" si="38"/>
        <v>211.44</v>
      </c>
      <c r="CK42" s="16">
        <f t="shared" si="39"/>
        <v>203.92</v>
      </c>
      <c r="CL42" s="16">
        <f t="shared" si="40"/>
        <v>240.48</v>
      </c>
      <c r="CM42" s="15">
        <f t="shared" si="41"/>
        <v>655.84</v>
      </c>
      <c r="CN42" s="15">
        <f t="shared" si="42"/>
        <v>655.84</v>
      </c>
      <c r="CO42" s="15">
        <v>0</v>
      </c>
      <c r="CP42" s="15">
        <v>0</v>
      </c>
      <c r="CQ42" s="16">
        <v>0</v>
      </c>
      <c r="CR42" s="16">
        <v>0</v>
      </c>
      <c r="CS42" s="16">
        <v>0</v>
      </c>
      <c r="CT42" s="15">
        <f t="shared" si="43"/>
        <v>0</v>
      </c>
      <c r="CU42" s="16">
        <f t="shared" si="44"/>
        <v>1272.96</v>
      </c>
      <c r="CV42" s="16">
        <v>0</v>
      </c>
      <c r="CW42" s="16">
        <v>0</v>
      </c>
      <c r="CX42" s="15">
        <f t="shared" si="45"/>
        <v>1272.96</v>
      </c>
      <c r="CY42" s="15">
        <f t="shared" si="46"/>
        <v>1272.96</v>
      </c>
      <c r="CZ42" s="15">
        <f t="shared" si="1"/>
        <v>6841.92</v>
      </c>
      <c r="DA42" s="16">
        <v>12420</v>
      </c>
      <c r="DB42" s="16">
        <v>3120</v>
      </c>
      <c r="DC42" s="16">
        <v>2040</v>
      </c>
      <c r="DD42" s="16">
        <v>2400</v>
      </c>
      <c r="DE42" s="16">
        <f t="shared" si="47"/>
        <v>7560</v>
      </c>
      <c r="DF42" s="16">
        <f t="shared" si="48"/>
        <v>10365.36</v>
      </c>
      <c r="DG42" s="16">
        <f t="shared" si="49"/>
        <v>8340.16</v>
      </c>
      <c r="DH42" s="16">
        <f t="shared" si="50"/>
        <v>7482.4</v>
      </c>
      <c r="DI42" s="16">
        <f t="shared" si="51"/>
        <v>26187.919999999998</v>
      </c>
      <c r="DJ42" s="16">
        <f t="shared" si="52"/>
        <v>46167.92</v>
      </c>
      <c r="DK42" s="16">
        <v>480</v>
      </c>
      <c r="DL42" s="16">
        <v>0</v>
      </c>
      <c r="DM42" s="16">
        <v>0</v>
      </c>
      <c r="DN42" s="16">
        <v>0</v>
      </c>
      <c r="DO42" s="6">
        <f t="shared" si="53"/>
        <v>0</v>
      </c>
      <c r="DP42" s="16">
        <f t="shared" si="54"/>
        <v>619.36</v>
      </c>
      <c r="DQ42" s="16">
        <f t="shared" si="55"/>
        <v>619.36</v>
      </c>
      <c r="DR42" s="16">
        <f t="shared" si="56"/>
        <v>423.12</v>
      </c>
      <c r="DS42" s="14">
        <f t="shared" si="57"/>
        <v>1661.8400000000001</v>
      </c>
      <c r="DT42" s="14">
        <f t="shared" si="58"/>
        <v>2141.84</v>
      </c>
      <c r="DU42" s="14">
        <f t="shared" si="59"/>
        <v>48309.759999999995</v>
      </c>
      <c r="DV42" s="14">
        <f t="shared" si="60"/>
        <v>1383372.93</v>
      </c>
      <c r="DW42" s="9">
        <v>44</v>
      </c>
      <c r="DX42" s="9" t="s">
        <v>281</v>
      </c>
      <c r="DY42" s="9" t="s">
        <v>132</v>
      </c>
      <c r="DZ42" s="9" t="s">
        <v>282</v>
      </c>
      <c r="EA42" s="9" t="s">
        <v>134</v>
      </c>
      <c r="EB42" s="9" t="s">
        <v>283</v>
      </c>
      <c r="EC42" s="9">
        <v>8492618</v>
      </c>
    </row>
    <row r="43" spans="1:133" x14ac:dyDescent="0.25">
      <c r="A43" s="9" t="s">
        <v>284</v>
      </c>
      <c r="B43" s="10">
        <v>1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1">
        <v>0</v>
      </c>
      <c r="M43" s="12">
        <v>0</v>
      </c>
      <c r="N43" s="12">
        <v>0</v>
      </c>
      <c r="O43" s="12">
        <v>0</v>
      </c>
      <c r="P43" s="11">
        <f t="shared" si="2"/>
        <v>0</v>
      </c>
      <c r="Q43" s="12">
        <f t="shared" si="3"/>
        <v>3913.2</v>
      </c>
      <c r="R43" s="12">
        <f t="shared" si="4"/>
        <v>2757.84</v>
      </c>
      <c r="S43" s="12">
        <f t="shared" si="5"/>
        <v>2859.99</v>
      </c>
      <c r="T43" s="11">
        <f t="shared" si="6"/>
        <v>9531.0299999999988</v>
      </c>
      <c r="U43" s="11">
        <f t="shared" si="7"/>
        <v>9531.0299999999988</v>
      </c>
      <c r="V43" s="13">
        <v>1818.96</v>
      </c>
      <c r="W43" s="14">
        <v>213.65</v>
      </c>
      <c r="X43" s="14">
        <v>122.08</v>
      </c>
      <c r="Y43" s="12">
        <v>602.6</v>
      </c>
      <c r="Z43" s="13">
        <f t="shared" si="8"/>
        <v>938.33</v>
      </c>
      <c r="AA43" s="12">
        <f t="shared" si="9"/>
        <v>4347.83</v>
      </c>
      <c r="AB43" s="14">
        <v>0</v>
      </c>
      <c r="AC43" s="14">
        <v>0</v>
      </c>
      <c r="AD43" s="13">
        <f t="shared" si="10"/>
        <v>4347.83</v>
      </c>
      <c r="AE43" s="13">
        <f t="shared" si="11"/>
        <v>7105.12</v>
      </c>
      <c r="AF43" s="13">
        <v>0</v>
      </c>
      <c r="AG43" s="14">
        <v>0</v>
      </c>
      <c r="AH43" s="14">
        <v>0</v>
      </c>
      <c r="AI43" s="12">
        <v>0</v>
      </c>
      <c r="AJ43" s="13">
        <f t="shared" si="12"/>
        <v>0</v>
      </c>
      <c r="AK43" s="12">
        <f t="shared" si="13"/>
        <v>1552.8</v>
      </c>
      <c r="AL43" s="14">
        <v>0</v>
      </c>
      <c r="AM43" s="14">
        <v>0</v>
      </c>
      <c r="AN43" s="13">
        <f t="shared" si="14"/>
        <v>1552.8</v>
      </c>
      <c r="AO43" s="13">
        <f t="shared" si="15"/>
        <v>1552.8</v>
      </c>
      <c r="AP43" s="13">
        <v>0</v>
      </c>
      <c r="AQ43" s="14">
        <v>0</v>
      </c>
      <c r="AR43" s="14">
        <v>0</v>
      </c>
      <c r="AS43" s="12">
        <v>0</v>
      </c>
      <c r="AT43" s="13">
        <f t="shared" si="16"/>
        <v>0</v>
      </c>
      <c r="AU43" s="12">
        <f t="shared" si="17"/>
        <v>1118.69</v>
      </c>
      <c r="AV43" s="14">
        <v>0</v>
      </c>
      <c r="AW43" s="14">
        <v>0</v>
      </c>
      <c r="AX43" s="13">
        <f t="shared" si="18"/>
        <v>1118.69</v>
      </c>
      <c r="AY43" s="13">
        <f t="shared" si="19"/>
        <v>1118.69</v>
      </c>
      <c r="AZ43" s="13">
        <f t="shared" si="0"/>
        <v>9776.61</v>
      </c>
      <c r="BA43" s="13">
        <v>0</v>
      </c>
      <c r="BB43" s="14">
        <v>0</v>
      </c>
      <c r="BC43" s="14">
        <v>0</v>
      </c>
      <c r="BD43" s="14">
        <v>0</v>
      </c>
      <c r="BE43" s="13">
        <f t="shared" si="20"/>
        <v>0</v>
      </c>
      <c r="BF43" s="14">
        <f t="shared" si="21"/>
        <v>544.5</v>
      </c>
      <c r="BG43" s="14">
        <f t="shared" si="22"/>
        <v>209.53</v>
      </c>
      <c r="BH43" s="14">
        <f t="shared" si="23"/>
        <v>209.54</v>
      </c>
      <c r="BI43" s="13">
        <f t="shared" si="24"/>
        <v>963.56999999999994</v>
      </c>
      <c r="BJ43" s="13">
        <f t="shared" si="25"/>
        <v>963.56999999999994</v>
      </c>
      <c r="BK43" s="13">
        <v>0</v>
      </c>
      <c r="BL43" s="14">
        <v>0</v>
      </c>
      <c r="BM43" s="14">
        <v>0</v>
      </c>
      <c r="BN43" s="14">
        <v>0</v>
      </c>
      <c r="BO43" s="13">
        <f t="shared" si="26"/>
        <v>0</v>
      </c>
      <c r="BP43" s="14">
        <f t="shared" si="27"/>
        <v>105.59</v>
      </c>
      <c r="BQ43" s="14">
        <f t="shared" si="28"/>
        <v>66.739999999999995</v>
      </c>
      <c r="BR43" s="14">
        <v>0</v>
      </c>
      <c r="BS43" s="13">
        <f t="shared" si="29"/>
        <v>172.32999999999998</v>
      </c>
      <c r="BT43" s="13">
        <f t="shared" si="30"/>
        <v>172.32999999999998</v>
      </c>
      <c r="BU43" s="11">
        <v>0</v>
      </c>
      <c r="BV43" s="14">
        <v>0</v>
      </c>
      <c r="BW43" s="14">
        <v>0</v>
      </c>
      <c r="BX43" s="14">
        <v>0</v>
      </c>
      <c r="BY43" s="11">
        <f t="shared" si="31"/>
        <v>0</v>
      </c>
      <c r="BZ43" s="14">
        <f t="shared" si="32"/>
        <v>140.25</v>
      </c>
      <c r="CA43" s="14">
        <f t="shared" si="33"/>
        <v>140.25</v>
      </c>
      <c r="CB43" s="14">
        <f t="shared" si="34"/>
        <v>161.31</v>
      </c>
      <c r="CC43" s="11">
        <f t="shared" si="35"/>
        <v>441.81</v>
      </c>
      <c r="CD43" s="11">
        <f t="shared" si="36"/>
        <v>441.81</v>
      </c>
      <c r="CE43" s="15">
        <v>0</v>
      </c>
      <c r="CF43" s="16">
        <v>0</v>
      </c>
      <c r="CG43" s="16">
        <v>0</v>
      </c>
      <c r="CH43" s="16">
        <v>0</v>
      </c>
      <c r="CI43" s="15">
        <f t="shared" si="37"/>
        <v>0</v>
      </c>
      <c r="CJ43" s="16">
        <f t="shared" si="38"/>
        <v>26.43</v>
      </c>
      <c r="CK43" s="16">
        <f t="shared" si="39"/>
        <v>25.49</v>
      </c>
      <c r="CL43" s="16">
        <f t="shared" si="40"/>
        <v>30.06</v>
      </c>
      <c r="CM43" s="15">
        <f t="shared" si="41"/>
        <v>81.98</v>
      </c>
      <c r="CN43" s="15">
        <f t="shared" si="42"/>
        <v>81.98</v>
      </c>
      <c r="CO43" s="15">
        <v>0</v>
      </c>
      <c r="CP43" s="15">
        <v>0</v>
      </c>
      <c r="CQ43" s="16">
        <v>0</v>
      </c>
      <c r="CR43" s="16">
        <v>0</v>
      </c>
      <c r="CS43" s="16">
        <v>0</v>
      </c>
      <c r="CT43" s="15">
        <f t="shared" si="43"/>
        <v>0</v>
      </c>
      <c r="CU43" s="16">
        <f t="shared" si="44"/>
        <v>159.12</v>
      </c>
      <c r="CV43" s="16">
        <v>0</v>
      </c>
      <c r="CW43" s="16">
        <v>0</v>
      </c>
      <c r="CX43" s="15">
        <f t="shared" si="45"/>
        <v>159.12</v>
      </c>
      <c r="CY43" s="15">
        <f t="shared" si="46"/>
        <v>159.12</v>
      </c>
      <c r="CZ43" s="15">
        <f t="shared" si="1"/>
        <v>855.24</v>
      </c>
      <c r="DA43" s="16">
        <v>0</v>
      </c>
      <c r="DB43" s="16">
        <v>0</v>
      </c>
      <c r="DC43" s="16">
        <v>0</v>
      </c>
      <c r="DD43" s="16">
        <v>0</v>
      </c>
      <c r="DE43" s="16">
        <f t="shared" si="47"/>
        <v>0</v>
      </c>
      <c r="DF43" s="16">
        <f t="shared" si="48"/>
        <v>1295.67</v>
      </c>
      <c r="DG43" s="16">
        <f t="shared" si="49"/>
        <v>1042.52</v>
      </c>
      <c r="DH43" s="16">
        <f t="shared" si="50"/>
        <v>935.3</v>
      </c>
      <c r="DI43" s="16">
        <f t="shared" si="51"/>
        <v>3273.49</v>
      </c>
      <c r="DJ43" s="16">
        <f t="shared" si="52"/>
        <v>3273.49</v>
      </c>
      <c r="DK43" s="16">
        <v>0</v>
      </c>
      <c r="DL43" s="16">
        <v>0</v>
      </c>
      <c r="DM43" s="16">
        <v>0</v>
      </c>
      <c r="DN43" s="16">
        <v>0</v>
      </c>
      <c r="DO43" s="6">
        <f t="shared" si="53"/>
        <v>0</v>
      </c>
      <c r="DP43" s="16">
        <f t="shared" si="54"/>
        <v>77.42</v>
      </c>
      <c r="DQ43" s="16">
        <f t="shared" si="55"/>
        <v>77.42</v>
      </c>
      <c r="DR43" s="16">
        <f t="shared" si="56"/>
        <v>52.89</v>
      </c>
      <c r="DS43" s="14">
        <f t="shared" si="57"/>
        <v>207.73000000000002</v>
      </c>
      <c r="DT43" s="14">
        <f t="shared" si="58"/>
        <v>207.73000000000002</v>
      </c>
      <c r="DU43" s="14">
        <f t="shared" si="59"/>
        <v>3481.22</v>
      </c>
      <c r="DV43" s="14">
        <f t="shared" si="60"/>
        <v>24607.670000000002</v>
      </c>
      <c r="DW43" s="9">
        <v>155</v>
      </c>
      <c r="DX43" s="9" t="s">
        <v>284</v>
      </c>
      <c r="DY43" s="9" t="s">
        <v>132</v>
      </c>
      <c r="DZ43" s="9" t="s">
        <v>285</v>
      </c>
      <c r="EA43" s="9" t="s">
        <v>134</v>
      </c>
      <c r="EB43" s="9" t="s">
        <v>286</v>
      </c>
      <c r="EC43" s="9">
        <v>35770932</v>
      </c>
    </row>
    <row r="44" spans="1:133" x14ac:dyDescent="0.25">
      <c r="A44" s="9" t="s">
        <v>287</v>
      </c>
      <c r="B44" s="10">
        <v>1</v>
      </c>
      <c r="C44" s="10">
        <v>1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1">
        <v>2977.43</v>
      </c>
      <c r="M44" s="12">
        <v>0</v>
      </c>
      <c r="N44" s="12">
        <v>724.49</v>
      </c>
      <c r="O44" s="12">
        <v>0</v>
      </c>
      <c r="P44" s="11">
        <f t="shared" si="2"/>
        <v>724.49</v>
      </c>
      <c r="Q44" s="12">
        <f t="shared" si="3"/>
        <v>3913.2</v>
      </c>
      <c r="R44" s="12">
        <f t="shared" si="4"/>
        <v>2757.84</v>
      </c>
      <c r="S44" s="12">
        <f t="shared" si="5"/>
        <v>2859.99</v>
      </c>
      <c r="T44" s="11">
        <f t="shared" si="6"/>
        <v>9531.0299999999988</v>
      </c>
      <c r="U44" s="11">
        <f t="shared" si="7"/>
        <v>13232.949999999999</v>
      </c>
      <c r="V44" s="13">
        <v>11584.68</v>
      </c>
      <c r="W44" s="14">
        <v>1413.1</v>
      </c>
      <c r="X44" s="14">
        <v>924.03</v>
      </c>
      <c r="Y44" s="12">
        <v>1878.05</v>
      </c>
      <c r="Z44" s="13">
        <f t="shared" si="8"/>
        <v>4215.18</v>
      </c>
      <c r="AA44" s="12">
        <f t="shared" si="9"/>
        <v>4347.83</v>
      </c>
      <c r="AB44" s="14">
        <v>0</v>
      </c>
      <c r="AC44" s="14">
        <v>0</v>
      </c>
      <c r="AD44" s="13">
        <f t="shared" si="10"/>
        <v>4347.83</v>
      </c>
      <c r="AE44" s="13">
        <f t="shared" si="11"/>
        <v>20147.690000000002</v>
      </c>
      <c r="AF44" s="13">
        <v>0</v>
      </c>
      <c r="AG44" s="14">
        <v>0</v>
      </c>
      <c r="AH44" s="14">
        <v>0</v>
      </c>
      <c r="AI44" s="12">
        <v>0</v>
      </c>
      <c r="AJ44" s="13">
        <f t="shared" si="12"/>
        <v>0</v>
      </c>
      <c r="AK44" s="12">
        <f t="shared" si="13"/>
        <v>1552.8</v>
      </c>
      <c r="AL44" s="14">
        <v>0</v>
      </c>
      <c r="AM44" s="14">
        <v>0</v>
      </c>
      <c r="AN44" s="13">
        <f t="shared" si="14"/>
        <v>1552.8</v>
      </c>
      <c r="AO44" s="13">
        <f t="shared" si="15"/>
        <v>1552.8</v>
      </c>
      <c r="AP44" s="13">
        <v>0</v>
      </c>
      <c r="AQ44" s="14">
        <v>0</v>
      </c>
      <c r="AR44" s="14">
        <v>0</v>
      </c>
      <c r="AS44" s="12">
        <v>0</v>
      </c>
      <c r="AT44" s="13">
        <f t="shared" si="16"/>
        <v>0</v>
      </c>
      <c r="AU44" s="12">
        <f t="shared" si="17"/>
        <v>1118.69</v>
      </c>
      <c r="AV44" s="14">
        <v>0</v>
      </c>
      <c r="AW44" s="14">
        <v>0</v>
      </c>
      <c r="AX44" s="13">
        <f t="shared" si="18"/>
        <v>1118.69</v>
      </c>
      <c r="AY44" s="13">
        <f t="shared" si="19"/>
        <v>1118.69</v>
      </c>
      <c r="AZ44" s="13">
        <f t="shared" si="0"/>
        <v>22819.18</v>
      </c>
      <c r="BA44" s="13">
        <v>6248.58</v>
      </c>
      <c r="BB44" s="14">
        <v>0</v>
      </c>
      <c r="BC44" s="14">
        <v>0</v>
      </c>
      <c r="BD44" s="14">
        <v>2798.48</v>
      </c>
      <c r="BE44" s="13">
        <f t="shared" si="20"/>
        <v>2798.48</v>
      </c>
      <c r="BF44" s="14">
        <f t="shared" si="21"/>
        <v>544.5</v>
      </c>
      <c r="BG44" s="14">
        <f t="shared" si="22"/>
        <v>209.53</v>
      </c>
      <c r="BH44" s="14">
        <f t="shared" si="23"/>
        <v>209.54</v>
      </c>
      <c r="BI44" s="13">
        <f t="shared" si="24"/>
        <v>963.56999999999994</v>
      </c>
      <c r="BJ44" s="13">
        <f t="shared" si="25"/>
        <v>10010.629999999999</v>
      </c>
      <c r="BK44" s="13">
        <v>0</v>
      </c>
      <c r="BL44" s="14">
        <v>0</v>
      </c>
      <c r="BM44" s="14">
        <v>0</v>
      </c>
      <c r="BN44" s="14">
        <v>0</v>
      </c>
      <c r="BO44" s="13">
        <f t="shared" si="26"/>
        <v>0</v>
      </c>
      <c r="BP44" s="14">
        <f t="shared" si="27"/>
        <v>105.59</v>
      </c>
      <c r="BQ44" s="14">
        <f t="shared" si="28"/>
        <v>66.739999999999995</v>
      </c>
      <c r="BR44" s="14">
        <v>0</v>
      </c>
      <c r="BS44" s="13">
        <f t="shared" si="29"/>
        <v>172.32999999999998</v>
      </c>
      <c r="BT44" s="13">
        <f t="shared" si="30"/>
        <v>172.32999999999998</v>
      </c>
      <c r="BU44" s="11">
        <v>0</v>
      </c>
      <c r="BV44" s="14">
        <v>0</v>
      </c>
      <c r="BW44" s="14">
        <v>0</v>
      </c>
      <c r="BX44" s="14">
        <v>0</v>
      </c>
      <c r="BY44" s="11">
        <f t="shared" si="31"/>
        <v>0</v>
      </c>
      <c r="BZ44" s="14">
        <f t="shared" si="32"/>
        <v>140.25</v>
      </c>
      <c r="CA44" s="14">
        <f t="shared" si="33"/>
        <v>140.25</v>
      </c>
      <c r="CB44" s="14">
        <f t="shared" si="34"/>
        <v>161.31</v>
      </c>
      <c r="CC44" s="11">
        <f t="shared" si="35"/>
        <v>441.81</v>
      </c>
      <c r="CD44" s="11">
        <f t="shared" si="36"/>
        <v>441.81</v>
      </c>
      <c r="CE44" s="15">
        <v>0</v>
      </c>
      <c r="CF44" s="16">
        <v>0</v>
      </c>
      <c r="CG44" s="16">
        <v>0</v>
      </c>
      <c r="CH44" s="16">
        <v>0</v>
      </c>
      <c r="CI44" s="15">
        <f t="shared" si="37"/>
        <v>0</v>
      </c>
      <c r="CJ44" s="16">
        <f t="shared" si="38"/>
        <v>26.43</v>
      </c>
      <c r="CK44" s="16">
        <f t="shared" si="39"/>
        <v>25.49</v>
      </c>
      <c r="CL44" s="16">
        <f t="shared" si="40"/>
        <v>30.06</v>
      </c>
      <c r="CM44" s="15">
        <f t="shared" si="41"/>
        <v>81.98</v>
      </c>
      <c r="CN44" s="15">
        <f t="shared" si="42"/>
        <v>81.98</v>
      </c>
      <c r="CO44" s="15">
        <v>0</v>
      </c>
      <c r="CP44" s="15">
        <v>0</v>
      </c>
      <c r="CQ44" s="16">
        <v>0</v>
      </c>
      <c r="CR44" s="16">
        <v>0</v>
      </c>
      <c r="CS44" s="16">
        <v>0</v>
      </c>
      <c r="CT44" s="15">
        <f t="shared" si="43"/>
        <v>0</v>
      </c>
      <c r="CU44" s="16">
        <f t="shared" si="44"/>
        <v>159.12</v>
      </c>
      <c r="CV44" s="16">
        <v>0</v>
      </c>
      <c r="CW44" s="16">
        <v>0</v>
      </c>
      <c r="CX44" s="15">
        <f t="shared" si="45"/>
        <v>159.12</v>
      </c>
      <c r="CY44" s="15">
        <f t="shared" si="46"/>
        <v>159.12</v>
      </c>
      <c r="CZ44" s="15">
        <f t="shared" si="1"/>
        <v>855.24</v>
      </c>
      <c r="DA44" s="16">
        <v>0</v>
      </c>
      <c r="DB44" s="16">
        <v>0</v>
      </c>
      <c r="DC44" s="16">
        <v>0</v>
      </c>
      <c r="DD44" s="16">
        <v>0</v>
      </c>
      <c r="DE44" s="16">
        <f t="shared" si="47"/>
        <v>0</v>
      </c>
      <c r="DF44" s="16">
        <f t="shared" si="48"/>
        <v>1295.67</v>
      </c>
      <c r="DG44" s="16">
        <f t="shared" si="49"/>
        <v>1042.52</v>
      </c>
      <c r="DH44" s="16">
        <f t="shared" si="50"/>
        <v>935.3</v>
      </c>
      <c r="DI44" s="16">
        <f t="shared" si="51"/>
        <v>3273.49</v>
      </c>
      <c r="DJ44" s="16">
        <f t="shared" si="52"/>
        <v>3273.49</v>
      </c>
      <c r="DK44" s="16">
        <v>0</v>
      </c>
      <c r="DL44" s="16">
        <v>0</v>
      </c>
      <c r="DM44" s="16">
        <v>0</v>
      </c>
      <c r="DN44" s="16">
        <v>0</v>
      </c>
      <c r="DO44" s="6">
        <f t="shared" si="53"/>
        <v>0</v>
      </c>
      <c r="DP44" s="16">
        <f t="shared" si="54"/>
        <v>77.42</v>
      </c>
      <c r="DQ44" s="16">
        <f t="shared" si="55"/>
        <v>77.42</v>
      </c>
      <c r="DR44" s="16">
        <f t="shared" si="56"/>
        <v>52.89</v>
      </c>
      <c r="DS44" s="14">
        <f t="shared" si="57"/>
        <v>207.73000000000002</v>
      </c>
      <c r="DT44" s="14">
        <f t="shared" si="58"/>
        <v>207.73000000000002</v>
      </c>
      <c r="DU44" s="14">
        <f t="shared" si="59"/>
        <v>3481.22</v>
      </c>
      <c r="DV44" s="14">
        <f t="shared" si="60"/>
        <v>50399.219999999994</v>
      </c>
      <c r="DW44" s="9">
        <v>64</v>
      </c>
      <c r="DX44" s="9" t="s">
        <v>287</v>
      </c>
      <c r="DY44" s="9" t="s">
        <v>288</v>
      </c>
      <c r="DZ44" s="9" t="s">
        <v>289</v>
      </c>
      <c r="EA44" s="9" t="s">
        <v>134</v>
      </c>
      <c r="EB44" s="9" t="s">
        <v>290</v>
      </c>
      <c r="EC44" s="9">
        <v>2467860</v>
      </c>
    </row>
    <row r="45" spans="1:133" x14ac:dyDescent="0.25">
      <c r="A45" s="9" t="s">
        <v>291</v>
      </c>
      <c r="B45" s="10">
        <v>1</v>
      </c>
      <c r="C45" s="10">
        <v>1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1">
        <v>0</v>
      </c>
      <c r="M45" s="12">
        <v>0</v>
      </c>
      <c r="N45" s="12">
        <v>0</v>
      </c>
      <c r="O45" s="12">
        <v>0</v>
      </c>
      <c r="P45" s="11">
        <f t="shared" si="2"/>
        <v>0</v>
      </c>
      <c r="Q45" s="12">
        <f t="shared" si="3"/>
        <v>3913.2</v>
      </c>
      <c r="R45" s="12">
        <f t="shared" si="4"/>
        <v>2757.84</v>
      </c>
      <c r="S45" s="12">
        <f t="shared" si="5"/>
        <v>2859.99</v>
      </c>
      <c r="T45" s="11">
        <f t="shared" si="6"/>
        <v>9531.0299999999988</v>
      </c>
      <c r="U45" s="11">
        <f t="shared" si="7"/>
        <v>9531.0299999999988</v>
      </c>
      <c r="V45" s="13">
        <v>1742.32</v>
      </c>
      <c r="W45" s="14">
        <v>97.12</v>
      </c>
      <c r="X45" s="14">
        <v>419.81</v>
      </c>
      <c r="Y45" s="12">
        <v>208.34</v>
      </c>
      <c r="Z45" s="13">
        <f t="shared" si="8"/>
        <v>725.2700000000001</v>
      </c>
      <c r="AA45" s="12">
        <f t="shared" si="9"/>
        <v>4347.83</v>
      </c>
      <c r="AB45" s="14">
        <v>0</v>
      </c>
      <c r="AC45" s="14">
        <v>0</v>
      </c>
      <c r="AD45" s="13">
        <f t="shared" si="10"/>
        <v>4347.83</v>
      </c>
      <c r="AE45" s="13">
        <f t="shared" si="11"/>
        <v>6815.42</v>
      </c>
      <c r="AF45" s="13">
        <v>0</v>
      </c>
      <c r="AG45" s="14">
        <v>0</v>
      </c>
      <c r="AH45" s="14">
        <v>0</v>
      </c>
      <c r="AI45" s="12">
        <v>0</v>
      </c>
      <c r="AJ45" s="13">
        <f t="shared" si="12"/>
        <v>0</v>
      </c>
      <c r="AK45" s="12">
        <f t="shared" si="13"/>
        <v>1552.8</v>
      </c>
      <c r="AL45" s="14">
        <v>0</v>
      </c>
      <c r="AM45" s="14">
        <v>0</v>
      </c>
      <c r="AN45" s="13">
        <f t="shared" si="14"/>
        <v>1552.8</v>
      </c>
      <c r="AO45" s="13">
        <f t="shared" si="15"/>
        <v>1552.8</v>
      </c>
      <c r="AP45" s="13">
        <v>0</v>
      </c>
      <c r="AQ45" s="14">
        <v>0</v>
      </c>
      <c r="AR45" s="14">
        <v>0</v>
      </c>
      <c r="AS45" s="12">
        <v>0</v>
      </c>
      <c r="AT45" s="13">
        <f t="shared" si="16"/>
        <v>0</v>
      </c>
      <c r="AU45" s="12">
        <f t="shared" si="17"/>
        <v>1118.69</v>
      </c>
      <c r="AV45" s="14">
        <v>0</v>
      </c>
      <c r="AW45" s="14">
        <v>0</v>
      </c>
      <c r="AX45" s="13">
        <f t="shared" si="18"/>
        <v>1118.69</v>
      </c>
      <c r="AY45" s="13">
        <f t="shared" si="19"/>
        <v>1118.69</v>
      </c>
      <c r="AZ45" s="13">
        <f t="shared" si="0"/>
        <v>9486.91</v>
      </c>
      <c r="BA45" s="13">
        <v>0</v>
      </c>
      <c r="BB45" s="14">
        <v>0</v>
      </c>
      <c r="BC45" s="14">
        <v>0</v>
      </c>
      <c r="BD45" s="14">
        <v>0</v>
      </c>
      <c r="BE45" s="13">
        <f t="shared" si="20"/>
        <v>0</v>
      </c>
      <c r="BF45" s="14">
        <f t="shared" si="21"/>
        <v>544.5</v>
      </c>
      <c r="BG45" s="14">
        <f t="shared" si="22"/>
        <v>209.53</v>
      </c>
      <c r="BH45" s="14">
        <f t="shared" si="23"/>
        <v>209.54</v>
      </c>
      <c r="BI45" s="13">
        <f t="shared" si="24"/>
        <v>963.56999999999994</v>
      </c>
      <c r="BJ45" s="13">
        <f t="shared" si="25"/>
        <v>963.56999999999994</v>
      </c>
      <c r="BK45" s="13">
        <v>0</v>
      </c>
      <c r="BL45" s="14">
        <v>0</v>
      </c>
      <c r="BM45" s="14">
        <v>0</v>
      </c>
      <c r="BN45" s="14">
        <v>0</v>
      </c>
      <c r="BO45" s="13">
        <f t="shared" si="26"/>
        <v>0</v>
      </c>
      <c r="BP45" s="14">
        <f t="shared" si="27"/>
        <v>105.59</v>
      </c>
      <c r="BQ45" s="14">
        <f t="shared" si="28"/>
        <v>66.739999999999995</v>
      </c>
      <c r="BR45" s="14">
        <v>0</v>
      </c>
      <c r="BS45" s="13">
        <f t="shared" si="29"/>
        <v>172.32999999999998</v>
      </c>
      <c r="BT45" s="13">
        <f t="shared" si="30"/>
        <v>172.32999999999998</v>
      </c>
      <c r="BU45" s="11">
        <v>0</v>
      </c>
      <c r="BV45" s="14">
        <v>0</v>
      </c>
      <c r="BW45" s="14">
        <v>0</v>
      </c>
      <c r="BX45" s="14">
        <v>0</v>
      </c>
      <c r="BY45" s="11">
        <f t="shared" si="31"/>
        <v>0</v>
      </c>
      <c r="BZ45" s="14">
        <f t="shared" si="32"/>
        <v>140.25</v>
      </c>
      <c r="CA45" s="14">
        <f t="shared" si="33"/>
        <v>140.25</v>
      </c>
      <c r="CB45" s="14">
        <f t="shared" si="34"/>
        <v>161.31</v>
      </c>
      <c r="CC45" s="11">
        <f t="shared" si="35"/>
        <v>441.81</v>
      </c>
      <c r="CD45" s="11">
        <f t="shared" si="36"/>
        <v>441.81</v>
      </c>
      <c r="CE45" s="15">
        <v>0</v>
      </c>
      <c r="CF45" s="16">
        <v>0</v>
      </c>
      <c r="CG45" s="16">
        <v>0</v>
      </c>
      <c r="CH45" s="16">
        <v>0</v>
      </c>
      <c r="CI45" s="15">
        <f t="shared" si="37"/>
        <v>0</v>
      </c>
      <c r="CJ45" s="16">
        <f t="shared" si="38"/>
        <v>26.43</v>
      </c>
      <c r="CK45" s="16">
        <f t="shared" si="39"/>
        <v>25.49</v>
      </c>
      <c r="CL45" s="16">
        <f t="shared" si="40"/>
        <v>30.06</v>
      </c>
      <c r="CM45" s="15">
        <f t="shared" si="41"/>
        <v>81.98</v>
      </c>
      <c r="CN45" s="15">
        <f t="shared" si="42"/>
        <v>81.98</v>
      </c>
      <c r="CO45" s="15">
        <v>0</v>
      </c>
      <c r="CP45" s="15">
        <v>0</v>
      </c>
      <c r="CQ45" s="16">
        <v>0</v>
      </c>
      <c r="CR45" s="16">
        <v>0</v>
      </c>
      <c r="CS45" s="16">
        <v>0</v>
      </c>
      <c r="CT45" s="15">
        <f t="shared" si="43"/>
        <v>0</v>
      </c>
      <c r="CU45" s="16">
        <f t="shared" si="44"/>
        <v>159.12</v>
      </c>
      <c r="CV45" s="16">
        <v>0</v>
      </c>
      <c r="CW45" s="16">
        <v>0</v>
      </c>
      <c r="CX45" s="15">
        <f t="shared" si="45"/>
        <v>159.12</v>
      </c>
      <c r="CY45" s="15">
        <f t="shared" si="46"/>
        <v>159.12</v>
      </c>
      <c r="CZ45" s="15">
        <f t="shared" si="1"/>
        <v>855.24</v>
      </c>
      <c r="DA45" s="16">
        <v>0</v>
      </c>
      <c r="DB45" s="16">
        <v>0</v>
      </c>
      <c r="DC45" s="16">
        <v>0</v>
      </c>
      <c r="DD45" s="16">
        <v>0</v>
      </c>
      <c r="DE45" s="16">
        <f t="shared" si="47"/>
        <v>0</v>
      </c>
      <c r="DF45" s="16">
        <f t="shared" si="48"/>
        <v>1295.67</v>
      </c>
      <c r="DG45" s="16">
        <f t="shared" si="49"/>
        <v>1042.52</v>
      </c>
      <c r="DH45" s="16">
        <f t="shared" si="50"/>
        <v>935.3</v>
      </c>
      <c r="DI45" s="16">
        <f t="shared" si="51"/>
        <v>3273.49</v>
      </c>
      <c r="DJ45" s="16">
        <f t="shared" si="52"/>
        <v>3273.49</v>
      </c>
      <c r="DK45" s="16">
        <v>0</v>
      </c>
      <c r="DL45" s="16">
        <v>0</v>
      </c>
      <c r="DM45" s="16">
        <v>0</v>
      </c>
      <c r="DN45" s="16">
        <v>0</v>
      </c>
      <c r="DO45" s="6">
        <f t="shared" si="53"/>
        <v>0</v>
      </c>
      <c r="DP45" s="16">
        <f t="shared" si="54"/>
        <v>77.42</v>
      </c>
      <c r="DQ45" s="16">
        <f t="shared" si="55"/>
        <v>77.42</v>
      </c>
      <c r="DR45" s="16">
        <f t="shared" si="56"/>
        <v>52.89</v>
      </c>
      <c r="DS45" s="14">
        <f t="shared" si="57"/>
        <v>207.73000000000002</v>
      </c>
      <c r="DT45" s="14">
        <f t="shared" si="58"/>
        <v>207.73000000000002</v>
      </c>
      <c r="DU45" s="14">
        <f t="shared" si="59"/>
        <v>3481.22</v>
      </c>
      <c r="DV45" s="14">
        <f t="shared" si="60"/>
        <v>24317.97</v>
      </c>
      <c r="DW45" s="9">
        <v>47</v>
      </c>
      <c r="DX45" s="9" t="s">
        <v>291</v>
      </c>
      <c r="DY45" s="9" t="s">
        <v>292</v>
      </c>
      <c r="DZ45" s="9"/>
      <c r="EA45" s="9" t="s">
        <v>134</v>
      </c>
      <c r="EB45" s="9" t="s">
        <v>166</v>
      </c>
      <c r="EC45" s="9">
        <v>4063052</v>
      </c>
    </row>
    <row r="46" spans="1:133" x14ac:dyDescent="0.25">
      <c r="A46" s="9" t="s">
        <v>293</v>
      </c>
      <c r="B46" s="10">
        <v>1</v>
      </c>
      <c r="C46" s="10">
        <v>1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1">
        <v>0</v>
      </c>
      <c r="M46" s="12">
        <v>0</v>
      </c>
      <c r="N46" s="12">
        <v>0</v>
      </c>
      <c r="O46" s="12">
        <v>0</v>
      </c>
      <c r="P46" s="11">
        <f t="shared" si="2"/>
        <v>0</v>
      </c>
      <c r="Q46" s="12">
        <f t="shared" si="3"/>
        <v>3913.2</v>
      </c>
      <c r="R46" s="12">
        <f t="shared" si="4"/>
        <v>2757.84</v>
      </c>
      <c r="S46" s="12">
        <f t="shared" si="5"/>
        <v>2859.99</v>
      </c>
      <c r="T46" s="11">
        <f t="shared" si="6"/>
        <v>9531.0299999999988</v>
      </c>
      <c r="U46" s="11">
        <f t="shared" si="7"/>
        <v>9531.0299999999988</v>
      </c>
      <c r="V46" s="13">
        <v>2413.12</v>
      </c>
      <c r="W46" s="14">
        <v>571.82000000000005</v>
      </c>
      <c r="X46" s="14">
        <v>727.04</v>
      </c>
      <c r="Y46" s="12">
        <v>106.47</v>
      </c>
      <c r="Z46" s="13">
        <f t="shared" si="8"/>
        <v>1405.3300000000002</v>
      </c>
      <c r="AA46" s="12">
        <f t="shared" si="9"/>
        <v>4347.83</v>
      </c>
      <c r="AB46" s="14">
        <v>0</v>
      </c>
      <c r="AC46" s="14">
        <v>0</v>
      </c>
      <c r="AD46" s="13">
        <f t="shared" si="10"/>
        <v>4347.83</v>
      </c>
      <c r="AE46" s="13">
        <f t="shared" si="11"/>
        <v>8166.28</v>
      </c>
      <c r="AF46" s="13">
        <v>0</v>
      </c>
      <c r="AG46" s="14">
        <v>0</v>
      </c>
      <c r="AH46" s="14">
        <v>0</v>
      </c>
      <c r="AI46" s="12">
        <v>0</v>
      </c>
      <c r="AJ46" s="13">
        <f t="shared" si="12"/>
        <v>0</v>
      </c>
      <c r="AK46" s="12">
        <f t="shared" si="13"/>
        <v>1552.8</v>
      </c>
      <c r="AL46" s="14">
        <v>0</v>
      </c>
      <c r="AM46" s="14">
        <v>0</v>
      </c>
      <c r="AN46" s="13">
        <f t="shared" si="14"/>
        <v>1552.8</v>
      </c>
      <c r="AO46" s="13">
        <f t="shared" si="15"/>
        <v>1552.8</v>
      </c>
      <c r="AP46" s="13">
        <v>0</v>
      </c>
      <c r="AQ46" s="14">
        <v>0</v>
      </c>
      <c r="AR46" s="14">
        <v>0</v>
      </c>
      <c r="AS46" s="12">
        <v>0</v>
      </c>
      <c r="AT46" s="13">
        <f t="shared" si="16"/>
        <v>0</v>
      </c>
      <c r="AU46" s="12">
        <f t="shared" si="17"/>
        <v>1118.69</v>
      </c>
      <c r="AV46" s="14">
        <v>0</v>
      </c>
      <c r="AW46" s="14">
        <v>0</v>
      </c>
      <c r="AX46" s="13">
        <f t="shared" si="18"/>
        <v>1118.69</v>
      </c>
      <c r="AY46" s="13">
        <f t="shared" si="19"/>
        <v>1118.69</v>
      </c>
      <c r="AZ46" s="13">
        <f t="shared" si="0"/>
        <v>10837.77</v>
      </c>
      <c r="BA46" s="13">
        <v>0</v>
      </c>
      <c r="BB46" s="14">
        <v>0</v>
      </c>
      <c r="BC46" s="14">
        <v>0</v>
      </c>
      <c r="BD46" s="14">
        <v>0</v>
      </c>
      <c r="BE46" s="13">
        <f t="shared" si="20"/>
        <v>0</v>
      </c>
      <c r="BF46" s="14">
        <f t="shared" si="21"/>
        <v>544.5</v>
      </c>
      <c r="BG46" s="14">
        <f t="shared" si="22"/>
        <v>209.53</v>
      </c>
      <c r="BH46" s="14">
        <f t="shared" si="23"/>
        <v>209.54</v>
      </c>
      <c r="BI46" s="13">
        <f t="shared" si="24"/>
        <v>963.56999999999994</v>
      </c>
      <c r="BJ46" s="13">
        <f t="shared" si="25"/>
        <v>963.56999999999994</v>
      </c>
      <c r="BK46" s="13">
        <v>0</v>
      </c>
      <c r="BL46" s="14">
        <v>0</v>
      </c>
      <c r="BM46" s="14">
        <v>0</v>
      </c>
      <c r="BN46" s="14">
        <v>0</v>
      </c>
      <c r="BO46" s="13">
        <f t="shared" si="26"/>
        <v>0</v>
      </c>
      <c r="BP46" s="14">
        <f t="shared" si="27"/>
        <v>105.59</v>
      </c>
      <c r="BQ46" s="14">
        <f t="shared" si="28"/>
        <v>66.739999999999995</v>
      </c>
      <c r="BR46" s="14">
        <v>0</v>
      </c>
      <c r="BS46" s="13">
        <f t="shared" si="29"/>
        <v>172.32999999999998</v>
      </c>
      <c r="BT46" s="13">
        <f t="shared" si="30"/>
        <v>172.32999999999998</v>
      </c>
      <c r="BU46" s="11">
        <v>0</v>
      </c>
      <c r="BV46" s="14">
        <v>0</v>
      </c>
      <c r="BW46" s="14">
        <v>0</v>
      </c>
      <c r="BX46" s="14">
        <v>0</v>
      </c>
      <c r="BY46" s="11">
        <f t="shared" si="31"/>
        <v>0</v>
      </c>
      <c r="BZ46" s="14">
        <f t="shared" si="32"/>
        <v>140.25</v>
      </c>
      <c r="CA46" s="14">
        <f t="shared" si="33"/>
        <v>140.25</v>
      </c>
      <c r="CB46" s="14">
        <f t="shared" si="34"/>
        <v>161.31</v>
      </c>
      <c r="CC46" s="11">
        <f t="shared" si="35"/>
        <v>441.81</v>
      </c>
      <c r="CD46" s="11">
        <f t="shared" si="36"/>
        <v>441.81</v>
      </c>
      <c r="CE46" s="15">
        <v>0</v>
      </c>
      <c r="CF46" s="16">
        <v>0</v>
      </c>
      <c r="CG46" s="16">
        <v>0</v>
      </c>
      <c r="CH46" s="16">
        <v>0</v>
      </c>
      <c r="CI46" s="15">
        <f t="shared" si="37"/>
        <v>0</v>
      </c>
      <c r="CJ46" s="16">
        <f t="shared" si="38"/>
        <v>26.43</v>
      </c>
      <c r="CK46" s="16">
        <f t="shared" si="39"/>
        <v>25.49</v>
      </c>
      <c r="CL46" s="16">
        <f t="shared" si="40"/>
        <v>30.06</v>
      </c>
      <c r="CM46" s="15">
        <f t="shared" si="41"/>
        <v>81.98</v>
      </c>
      <c r="CN46" s="15">
        <f t="shared" si="42"/>
        <v>81.98</v>
      </c>
      <c r="CO46" s="15">
        <v>0</v>
      </c>
      <c r="CP46" s="15">
        <v>0</v>
      </c>
      <c r="CQ46" s="16">
        <v>0</v>
      </c>
      <c r="CR46" s="16">
        <v>0</v>
      </c>
      <c r="CS46" s="16">
        <v>0</v>
      </c>
      <c r="CT46" s="15">
        <f t="shared" si="43"/>
        <v>0</v>
      </c>
      <c r="CU46" s="16">
        <f t="shared" si="44"/>
        <v>159.12</v>
      </c>
      <c r="CV46" s="16">
        <v>0</v>
      </c>
      <c r="CW46" s="16">
        <v>0</v>
      </c>
      <c r="CX46" s="15">
        <f t="shared" si="45"/>
        <v>159.12</v>
      </c>
      <c r="CY46" s="15">
        <f t="shared" si="46"/>
        <v>159.12</v>
      </c>
      <c r="CZ46" s="15">
        <f t="shared" si="1"/>
        <v>855.24</v>
      </c>
      <c r="DA46" s="16">
        <v>0</v>
      </c>
      <c r="DB46" s="16">
        <v>0</v>
      </c>
      <c r="DC46" s="16">
        <v>0</v>
      </c>
      <c r="DD46" s="16">
        <v>0</v>
      </c>
      <c r="DE46" s="16">
        <f t="shared" si="47"/>
        <v>0</v>
      </c>
      <c r="DF46" s="16">
        <f t="shared" si="48"/>
        <v>1295.67</v>
      </c>
      <c r="DG46" s="16">
        <f t="shared" si="49"/>
        <v>1042.52</v>
      </c>
      <c r="DH46" s="16">
        <f t="shared" si="50"/>
        <v>935.3</v>
      </c>
      <c r="DI46" s="16">
        <f t="shared" si="51"/>
        <v>3273.49</v>
      </c>
      <c r="DJ46" s="16">
        <f t="shared" si="52"/>
        <v>3273.49</v>
      </c>
      <c r="DK46" s="16">
        <v>0</v>
      </c>
      <c r="DL46" s="16">
        <v>0</v>
      </c>
      <c r="DM46" s="16">
        <v>0</v>
      </c>
      <c r="DN46" s="16">
        <v>0</v>
      </c>
      <c r="DO46" s="6">
        <f t="shared" si="53"/>
        <v>0</v>
      </c>
      <c r="DP46" s="16">
        <f t="shared" si="54"/>
        <v>77.42</v>
      </c>
      <c r="DQ46" s="16">
        <f t="shared" si="55"/>
        <v>77.42</v>
      </c>
      <c r="DR46" s="16">
        <f t="shared" si="56"/>
        <v>52.89</v>
      </c>
      <c r="DS46" s="14">
        <f t="shared" si="57"/>
        <v>207.73000000000002</v>
      </c>
      <c r="DT46" s="14">
        <f t="shared" si="58"/>
        <v>207.73000000000002</v>
      </c>
      <c r="DU46" s="14">
        <f t="shared" si="59"/>
        <v>3481.22</v>
      </c>
      <c r="DV46" s="14">
        <f t="shared" si="60"/>
        <v>25668.83</v>
      </c>
      <c r="DW46" s="9">
        <v>92</v>
      </c>
      <c r="DX46" s="9" t="s">
        <v>293</v>
      </c>
      <c r="DY46" s="9" t="s">
        <v>168</v>
      </c>
      <c r="DZ46" s="9" t="s">
        <v>294</v>
      </c>
      <c r="EA46" s="9" t="s">
        <v>197</v>
      </c>
      <c r="EB46" s="9" t="s">
        <v>295</v>
      </c>
      <c r="EC46" s="9">
        <v>18679053</v>
      </c>
    </row>
    <row r="47" spans="1:133" x14ac:dyDescent="0.25">
      <c r="A47" s="9" t="s">
        <v>296</v>
      </c>
      <c r="B47" s="10">
        <v>1</v>
      </c>
      <c r="C47" s="10">
        <v>1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1">
        <v>0</v>
      </c>
      <c r="M47" s="12">
        <v>0</v>
      </c>
      <c r="N47" s="12">
        <v>0</v>
      </c>
      <c r="O47" s="12">
        <v>0</v>
      </c>
      <c r="P47" s="11">
        <f t="shared" si="2"/>
        <v>0</v>
      </c>
      <c r="Q47" s="12">
        <f t="shared" si="3"/>
        <v>3913.2</v>
      </c>
      <c r="R47" s="12">
        <f t="shared" si="4"/>
        <v>2757.84</v>
      </c>
      <c r="S47" s="12">
        <f t="shared" si="5"/>
        <v>2859.99</v>
      </c>
      <c r="T47" s="11">
        <f t="shared" si="6"/>
        <v>9531.0299999999988</v>
      </c>
      <c r="U47" s="11">
        <f t="shared" si="7"/>
        <v>9531.0299999999988</v>
      </c>
      <c r="V47" s="13">
        <v>3071.44</v>
      </c>
      <c r="W47" s="14">
        <v>339.39</v>
      </c>
      <c r="X47" s="14">
        <v>668.01</v>
      </c>
      <c r="Y47" s="12">
        <v>1085.8</v>
      </c>
      <c r="Z47" s="13">
        <f t="shared" si="8"/>
        <v>2093.1999999999998</v>
      </c>
      <c r="AA47" s="12">
        <f t="shared" si="9"/>
        <v>4347.83</v>
      </c>
      <c r="AB47" s="14">
        <v>0</v>
      </c>
      <c r="AC47" s="14">
        <v>0</v>
      </c>
      <c r="AD47" s="13">
        <f t="shared" si="10"/>
        <v>4347.83</v>
      </c>
      <c r="AE47" s="13">
        <f t="shared" si="11"/>
        <v>9512.4699999999993</v>
      </c>
      <c r="AF47" s="13">
        <v>208.46</v>
      </c>
      <c r="AG47" s="14">
        <v>0</v>
      </c>
      <c r="AH47" s="14">
        <v>0</v>
      </c>
      <c r="AI47" s="12">
        <v>0</v>
      </c>
      <c r="AJ47" s="13">
        <f t="shared" si="12"/>
        <v>0</v>
      </c>
      <c r="AK47" s="12">
        <f t="shared" si="13"/>
        <v>1552.8</v>
      </c>
      <c r="AL47" s="14">
        <v>0</v>
      </c>
      <c r="AM47" s="14">
        <v>0</v>
      </c>
      <c r="AN47" s="13">
        <f t="shared" si="14"/>
        <v>1552.8</v>
      </c>
      <c r="AO47" s="13">
        <f t="shared" si="15"/>
        <v>1761.26</v>
      </c>
      <c r="AP47" s="13">
        <v>738.57</v>
      </c>
      <c r="AQ47" s="14">
        <v>0</v>
      </c>
      <c r="AR47" s="14">
        <v>0</v>
      </c>
      <c r="AS47" s="12">
        <v>0</v>
      </c>
      <c r="AT47" s="13">
        <f t="shared" si="16"/>
        <v>0</v>
      </c>
      <c r="AU47" s="12">
        <f t="shared" si="17"/>
        <v>1118.69</v>
      </c>
      <c r="AV47" s="14">
        <v>0</v>
      </c>
      <c r="AW47" s="14">
        <v>0</v>
      </c>
      <c r="AX47" s="13">
        <f t="shared" si="18"/>
        <v>1118.69</v>
      </c>
      <c r="AY47" s="13">
        <f t="shared" si="19"/>
        <v>1857.2600000000002</v>
      </c>
      <c r="AZ47" s="13">
        <f t="shared" si="0"/>
        <v>13130.99</v>
      </c>
      <c r="BA47" s="13">
        <v>0</v>
      </c>
      <c r="BB47" s="14">
        <v>0</v>
      </c>
      <c r="BC47" s="14">
        <v>0</v>
      </c>
      <c r="BD47" s="14">
        <v>0</v>
      </c>
      <c r="BE47" s="13">
        <f t="shared" si="20"/>
        <v>0</v>
      </c>
      <c r="BF47" s="14">
        <f t="shared" si="21"/>
        <v>544.5</v>
      </c>
      <c r="BG47" s="14">
        <f t="shared" si="22"/>
        <v>209.53</v>
      </c>
      <c r="BH47" s="14">
        <f t="shared" si="23"/>
        <v>209.54</v>
      </c>
      <c r="BI47" s="13">
        <f t="shared" si="24"/>
        <v>963.56999999999994</v>
      </c>
      <c r="BJ47" s="13">
        <f t="shared" si="25"/>
        <v>963.56999999999994</v>
      </c>
      <c r="BK47" s="13">
        <v>0</v>
      </c>
      <c r="BL47" s="14">
        <v>0</v>
      </c>
      <c r="BM47" s="14">
        <v>0</v>
      </c>
      <c r="BN47" s="14">
        <v>0</v>
      </c>
      <c r="BO47" s="13">
        <f t="shared" si="26"/>
        <v>0</v>
      </c>
      <c r="BP47" s="14">
        <f t="shared" si="27"/>
        <v>105.59</v>
      </c>
      <c r="BQ47" s="14">
        <f t="shared" si="28"/>
        <v>66.739999999999995</v>
      </c>
      <c r="BR47" s="14">
        <v>0</v>
      </c>
      <c r="BS47" s="13">
        <f t="shared" si="29"/>
        <v>172.32999999999998</v>
      </c>
      <c r="BT47" s="13">
        <f t="shared" si="30"/>
        <v>172.32999999999998</v>
      </c>
      <c r="BU47" s="11">
        <v>0</v>
      </c>
      <c r="BV47" s="14">
        <v>0</v>
      </c>
      <c r="BW47" s="14">
        <v>0</v>
      </c>
      <c r="BX47" s="14">
        <v>0</v>
      </c>
      <c r="BY47" s="11">
        <f t="shared" si="31"/>
        <v>0</v>
      </c>
      <c r="BZ47" s="14">
        <f t="shared" si="32"/>
        <v>140.25</v>
      </c>
      <c r="CA47" s="14">
        <f t="shared" si="33"/>
        <v>140.25</v>
      </c>
      <c r="CB47" s="14">
        <f t="shared" si="34"/>
        <v>161.31</v>
      </c>
      <c r="CC47" s="11">
        <f t="shared" si="35"/>
        <v>441.81</v>
      </c>
      <c r="CD47" s="11">
        <f t="shared" si="36"/>
        <v>441.81</v>
      </c>
      <c r="CE47" s="15">
        <v>0</v>
      </c>
      <c r="CF47" s="16">
        <v>0</v>
      </c>
      <c r="CG47" s="16">
        <v>0</v>
      </c>
      <c r="CH47" s="16">
        <v>0</v>
      </c>
      <c r="CI47" s="15">
        <f t="shared" si="37"/>
        <v>0</v>
      </c>
      <c r="CJ47" s="16">
        <f t="shared" si="38"/>
        <v>26.43</v>
      </c>
      <c r="CK47" s="16">
        <f t="shared" si="39"/>
        <v>25.49</v>
      </c>
      <c r="CL47" s="16">
        <f t="shared" si="40"/>
        <v>30.06</v>
      </c>
      <c r="CM47" s="15">
        <f t="shared" si="41"/>
        <v>81.98</v>
      </c>
      <c r="CN47" s="15">
        <f t="shared" si="42"/>
        <v>81.98</v>
      </c>
      <c r="CO47" s="15">
        <v>0</v>
      </c>
      <c r="CP47" s="15">
        <v>0</v>
      </c>
      <c r="CQ47" s="16">
        <v>0</v>
      </c>
      <c r="CR47" s="16">
        <v>0</v>
      </c>
      <c r="CS47" s="16">
        <v>0</v>
      </c>
      <c r="CT47" s="15">
        <f t="shared" si="43"/>
        <v>0</v>
      </c>
      <c r="CU47" s="16">
        <f t="shared" si="44"/>
        <v>159.12</v>
      </c>
      <c r="CV47" s="16">
        <v>0</v>
      </c>
      <c r="CW47" s="16">
        <v>0</v>
      </c>
      <c r="CX47" s="15">
        <f t="shared" si="45"/>
        <v>159.12</v>
      </c>
      <c r="CY47" s="15">
        <f t="shared" si="46"/>
        <v>159.12</v>
      </c>
      <c r="CZ47" s="15">
        <f t="shared" si="1"/>
        <v>855.24</v>
      </c>
      <c r="DA47" s="16">
        <v>0</v>
      </c>
      <c r="DB47" s="16">
        <v>0</v>
      </c>
      <c r="DC47" s="16">
        <v>0</v>
      </c>
      <c r="DD47" s="16">
        <v>0</v>
      </c>
      <c r="DE47" s="16">
        <f t="shared" si="47"/>
        <v>0</v>
      </c>
      <c r="DF47" s="16">
        <f t="shared" si="48"/>
        <v>1295.67</v>
      </c>
      <c r="DG47" s="16">
        <f t="shared" si="49"/>
        <v>1042.52</v>
      </c>
      <c r="DH47" s="16">
        <f t="shared" si="50"/>
        <v>935.3</v>
      </c>
      <c r="DI47" s="16">
        <f t="shared" si="51"/>
        <v>3273.49</v>
      </c>
      <c r="DJ47" s="16">
        <f t="shared" si="52"/>
        <v>3273.49</v>
      </c>
      <c r="DK47" s="16">
        <v>0</v>
      </c>
      <c r="DL47" s="16">
        <v>0</v>
      </c>
      <c r="DM47" s="16">
        <v>0</v>
      </c>
      <c r="DN47" s="16">
        <v>0</v>
      </c>
      <c r="DO47" s="6">
        <f t="shared" si="53"/>
        <v>0</v>
      </c>
      <c r="DP47" s="16">
        <f t="shared" si="54"/>
        <v>77.42</v>
      </c>
      <c r="DQ47" s="16">
        <f t="shared" si="55"/>
        <v>77.42</v>
      </c>
      <c r="DR47" s="16">
        <f t="shared" si="56"/>
        <v>52.89</v>
      </c>
      <c r="DS47" s="14">
        <f t="shared" si="57"/>
        <v>207.73000000000002</v>
      </c>
      <c r="DT47" s="14">
        <f t="shared" si="58"/>
        <v>207.73000000000002</v>
      </c>
      <c r="DU47" s="14">
        <f t="shared" si="59"/>
        <v>3481.22</v>
      </c>
      <c r="DV47" s="14">
        <f t="shared" si="60"/>
        <v>27962.05</v>
      </c>
      <c r="DW47" s="9">
        <v>157</v>
      </c>
      <c r="DX47" s="9" t="s">
        <v>296</v>
      </c>
      <c r="DY47" s="9" t="s">
        <v>297</v>
      </c>
      <c r="DZ47" s="9" t="s">
        <v>298</v>
      </c>
      <c r="EA47" s="9" t="s">
        <v>134</v>
      </c>
      <c r="EB47" s="9" t="s">
        <v>299</v>
      </c>
      <c r="EC47" s="9">
        <v>5578367</v>
      </c>
    </row>
    <row r="48" spans="1:133" x14ac:dyDescent="0.25">
      <c r="A48" s="9" t="s">
        <v>300</v>
      </c>
      <c r="B48" s="10">
        <v>1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1">
        <v>0</v>
      </c>
      <c r="M48" s="12">
        <v>0</v>
      </c>
      <c r="N48" s="12">
        <v>0</v>
      </c>
      <c r="O48" s="12">
        <v>0</v>
      </c>
      <c r="P48" s="11">
        <f t="shared" si="2"/>
        <v>0</v>
      </c>
      <c r="Q48" s="12">
        <f t="shared" si="3"/>
        <v>3913.2</v>
      </c>
      <c r="R48" s="12">
        <f t="shared" si="4"/>
        <v>2757.84</v>
      </c>
      <c r="S48" s="12">
        <f t="shared" si="5"/>
        <v>2859.99</v>
      </c>
      <c r="T48" s="11">
        <f t="shared" si="6"/>
        <v>9531.0299999999988</v>
      </c>
      <c r="U48" s="11">
        <f t="shared" si="7"/>
        <v>9531.0299999999988</v>
      </c>
      <c r="V48" s="13">
        <v>1631.65</v>
      </c>
      <c r="W48" s="14">
        <v>274.88</v>
      </c>
      <c r="X48" s="14">
        <v>737.06</v>
      </c>
      <c r="Y48" s="12">
        <v>324.77999999999997</v>
      </c>
      <c r="Z48" s="13">
        <f t="shared" si="8"/>
        <v>1336.7199999999998</v>
      </c>
      <c r="AA48" s="12">
        <f t="shared" si="9"/>
        <v>4347.83</v>
      </c>
      <c r="AB48" s="14">
        <v>0</v>
      </c>
      <c r="AC48" s="14">
        <v>0</v>
      </c>
      <c r="AD48" s="13">
        <f t="shared" si="10"/>
        <v>4347.83</v>
      </c>
      <c r="AE48" s="13">
        <f t="shared" si="11"/>
        <v>7316.2</v>
      </c>
      <c r="AF48" s="13">
        <v>0</v>
      </c>
      <c r="AG48" s="14">
        <v>0</v>
      </c>
      <c r="AH48" s="14">
        <v>0</v>
      </c>
      <c r="AI48" s="12">
        <v>0</v>
      </c>
      <c r="AJ48" s="13">
        <f t="shared" si="12"/>
        <v>0</v>
      </c>
      <c r="AK48" s="12">
        <f t="shared" si="13"/>
        <v>1552.8</v>
      </c>
      <c r="AL48" s="14">
        <v>0</v>
      </c>
      <c r="AM48" s="14">
        <v>0</v>
      </c>
      <c r="AN48" s="13">
        <f t="shared" si="14"/>
        <v>1552.8</v>
      </c>
      <c r="AO48" s="13">
        <f t="shared" si="15"/>
        <v>1552.8</v>
      </c>
      <c r="AP48" s="13">
        <v>0</v>
      </c>
      <c r="AQ48" s="14">
        <v>0</v>
      </c>
      <c r="AR48" s="14">
        <v>0</v>
      </c>
      <c r="AS48" s="12">
        <v>0</v>
      </c>
      <c r="AT48" s="13">
        <f t="shared" si="16"/>
        <v>0</v>
      </c>
      <c r="AU48" s="12">
        <f t="shared" si="17"/>
        <v>1118.69</v>
      </c>
      <c r="AV48" s="14">
        <v>0</v>
      </c>
      <c r="AW48" s="14">
        <v>0</v>
      </c>
      <c r="AX48" s="13">
        <f t="shared" si="18"/>
        <v>1118.69</v>
      </c>
      <c r="AY48" s="13">
        <f t="shared" si="19"/>
        <v>1118.69</v>
      </c>
      <c r="AZ48" s="13">
        <f t="shared" si="0"/>
        <v>9987.69</v>
      </c>
      <c r="BA48" s="13">
        <v>0</v>
      </c>
      <c r="BB48" s="14">
        <v>0</v>
      </c>
      <c r="BC48" s="14">
        <v>0</v>
      </c>
      <c r="BD48" s="14">
        <v>0</v>
      </c>
      <c r="BE48" s="13">
        <f t="shared" si="20"/>
        <v>0</v>
      </c>
      <c r="BF48" s="14">
        <f t="shared" si="21"/>
        <v>544.5</v>
      </c>
      <c r="BG48" s="14">
        <f t="shared" si="22"/>
        <v>209.53</v>
      </c>
      <c r="BH48" s="14">
        <f t="shared" si="23"/>
        <v>209.54</v>
      </c>
      <c r="BI48" s="13">
        <f t="shared" si="24"/>
        <v>963.56999999999994</v>
      </c>
      <c r="BJ48" s="13">
        <f t="shared" si="25"/>
        <v>963.56999999999994</v>
      </c>
      <c r="BK48" s="13">
        <v>0</v>
      </c>
      <c r="BL48" s="14">
        <v>0</v>
      </c>
      <c r="BM48" s="14">
        <v>0</v>
      </c>
      <c r="BN48" s="14">
        <v>0</v>
      </c>
      <c r="BO48" s="13">
        <f t="shared" si="26"/>
        <v>0</v>
      </c>
      <c r="BP48" s="14">
        <f t="shared" si="27"/>
        <v>105.59</v>
      </c>
      <c r="BQ48" s="14">
        <f t="shared" si="28"/>
        <v>66.739999999999995</v>
      </c>
      <c r="BR48" s="14">
        <v>0</v>
      </c>
      <c r="BS48" s="13">
        <f t="shared" si="29"/>
        <v>172.32999999999998</v>
      </c>
      <c r="BT48" s="13">
        <f t="shared" si="30"/>
        <v>172.32999999999998</v>
      </c>
      <c r="BU48" s="11">
        <v>0</v>
      </c>
      <c r="BV48" s="14">
        <v>0</v>
      </c>
      <c r="BW48" s="14">
        <v>0</v>
      </c>
      <c r="BX48" s="14">
        <v>0</v>
      </c>
      <c r="BY48" s="11">
        <f t="shared" si="31"/>
        <v>0</v>
      </c>
      <c r="BZ48" s="14">
        <f t="shared" si="32"/>
        <v>140.25</v>
      </c>
      <c r="CA48" s="14">
        <f t="shared" si="33"/>
        <v>140.25</v>
      </c>
      <c r="CB48" s="14">
        <f t="shared" si="34"/>
        <v>161.31</v>
      </c>
      <c r="CC48" s="11">
        <f t="shared" si="35"/>
        <v>441.81</v>
      </c>
      <c r="CD48" s="11">
        <f t="shared" si="36"/>
        <v>441.81</v>
      </c>
      <c r="CE48" s="15">
        <v>0</v>
      </c>
      <c r="CF48" s="16">
        <v>0</v>
      </c>
      <c r="CG48" s="16">
        <v>0</v>
      </c>
      <c r="CH48" s="16">
        <v>0</v>
      </c>
      <c r="CI48" s="15">
        <f t="shared" si="37"/>
        <v>0</v>
      </c>
      <c r="CJ48" s="16">
        <f t="shared" si="38"/>
        <v>26.43</v>
      </c>
      <c r="CK48" s="16">
        <f t="shared" si="39"/>
        <v>25.49</v>
      </c>
      <c r="CL48" s="16">
        <f t="shared" si="40"/>
        <v>30.06</v>
      </c>
      <c r="CM48" s="15">
        <f t="shared" si="41"/>
        <v>81.98</v>
      </c>
      <c r="CN48" s="15">
        <f t="shared" si="42"/>
        <v>81.98</v>
      </c>
      <c r="CO48" s="15">
        <v>0</v>
      </c>
      <c r="CP48" s="15">
        <v>0</v>
      </c>
      <c r="CQ48" s="16">
        <v>0</v>
      </c>
      <c r="CR48" s="16">
        <v>0</v>
      </c>
      <c r="CS48" s="16">
        <v>0</v>
      </c>
      <c r="CT48" s="15">
        <f t="shared" si="43"/>
        <v>0</v>
      </c>
      <c r="CU48" s="16">
        <f t="shared" si="44"/>
        <v>159.12</v>
      </c>
      <c r="CV48" s="16">
        <v>0</v>
      </c>
      <c r="CW48" s="16">
        <v>0</v>
      </c>
      <c r="CX48" s="15">
        <f t="shared" si="45"/>
        <v>159.12</v>
      </c>
      <c r="CY48" s="15">
        <f t="shared" si="46"/>
        <v>159.12</v>
      </c>
      <c r="CZ48" s="15">
        <f t="shared" si="1"/>
        <v>855.24</v>
      </c>
      <c r="DA48" s="16">
        <v>0</v>
      </c>
      <c r="DB48" s="16">
        <v>0</v>
      </c>
      <c r="DC48" s="16">
        <v>0</v>
      </c>
      <c r="DD48" s="16">
        <v>0</v>
      </c>
      <c r="DE48" s="16">
        <f t="shared" si="47"/>
        <v>0</v>
      </c>
      <c r="DF48" s="16">
        <f t="shared" si="48"/>
        <v>1295.67</v>
      </c>
      <c r="DG48" s="16">
        <f t="shared" si="49"/>
        <v>1042.52</v>
      </c>
      <c r="DH48" s="16">
        <f t="shared" si="50"/>
        <v>935.3</v>
      </c>
      <c r="DI48" s="16">
        <f t="shared" si="51"/>
        <v>3273.49</v>
      </c>
      <c r="DJ48" s="16">
        <f t="shared" si="52"/>
        <v>3273.49</v>
      </c>
      <c r="DK48" s="16">
        <v>0</v>
      </c>
      <c r="DL48" s="16">
        <v>0</v>
      </c>
      <c r="DM48" s="16">
        <v>0</v>
      </c>
      <c r="DN48" s="16">
        <v>0</v>
      </c>
      <c r="DO48" s="6">
        <f t="shared" si="53"/>
        <v>0</v>
      </c>
      <c r="DP48" s="16">
        <f t="shared" si="54"/>
        <v>77.42</v>
      </c>
      <c r="DQ48" s="16">
        <f t="shared" si="55"/>
        <v>77.42</v>
      </c>
      <c r="DR48" s="16">
        <f t="shared" si="56"/>
        <v>52.89</v>
      </c>
      <c r="DS48" s="14">
        <f t="shared" si="57"/>
        <v>207.73000000000002</v>
      </c>
      <c r="DT48" s="14">
        <f t="shared" si="58"/>
        <v>207.73000000000002</v>
      </c>
      <c r="DU48" s="14">
        <f t="shared" si="59"/>
        <v>3481.22</v>
      </c>
      <c r="DV48" s="14">
        <f t="shared" si="60"/>
        <v>24818.750000000004</v>
      </c>
      <c r="DW48" s="9">
        <v>99</v>
      </c>
      <c r="DX48" s="9" t="s">
        <v>300</v>
      </c>
      <c r="DY48" s="9" t="s">
        <v>301</v>
      </c>
      <c r="DZ48" s="9" t="s">
        <v>302</v>
      </c>
      <c r="EA48" s="9" t="s">
        <v>134</v>
      </c>
      <c r="EB48" s="9" t="s">
        <v>303</v>
      </c>
      <c r="EC48" s="9">
        <v>5090101</v>
      </c>
    </row>
    <row r="49" spans="1:133" x14ac:dyDescent="0.25">
      <c r="A49" s="9" t="s">
        <v>304</v>
      </c>
      <c r="B49" s="10">
        <v>3</v>
      </c>
      <c r="C49" s="10">
        <v>3</v>
      </c>
      <c r="D49" s="10">
        <v>3</v>
      </c>
      <c r="E49" s="10">
        <v>3</v>
      </c>
      <c r="F49" s="10">
        <v>3</v>
      </c>
      <c r="G49" s="10">
        <v>3</v>
      </c>
      <c r="H49" s="10">
        <v>3</v>
      </c>
      <c r="I49" s="10">
        <v>3</v>
      </c>
      <c r="J49" s="10">
        <v>3</v>
      </c>
      <c r="K49" s="10">
        <v>3</v>
      </c>
      <c r="L49" s="11">
        <v>126584.01</v>
      </c>
      <c r="M49" s="12">
        <v>20121.990000000002</v>
      </c>
      <c r="N49" s="12">
        <v>23276.02</v>
      </c>
      <c r="O49" s="12">
        <v>21212.55</v>
      </c>
      <c r="P49" s="11">
        <f t="shared" si="2"/>
        <v>64610.559999999998</v>
      </c>
      <c r="Q49" s="12">
        <f t="shared" si="3"/>
        <v>11739.6</v>
      </c>
      <c r="R49" s="12">
        <f t="shared" si="4"/>
        <v>8273.52</v>
      </c>
      <c r="S49" s="12">
        <f t="shared" si="5"/>
        <v>8579.9699999999993</v>
      </c>
      <c r="T49" s="11">
        <f t="shared" si="6"/>
        <v>28593.090000000004</v>
      </c>
      <c r="U49" s="11">
        <f t="shared" si="7"/>
        <v>219787.66</v>
      </c>
      <c r="V49" s="13">
        <v>122283.56</v>
      </c>
      <c r="W49" s="14">
        <v>16403.189999999999</v>
      </c>
      <c r="X49" s="14">
        <v>26988.880000000001</v>
      </c>
      <c r="Y49" s="12">
        <v>11857.83</v>
      </c>
      <c r="Z49" s="13">
        <f t="shared" si="8"/>
        <v>55249.9</v>
      </c>
      <c r="AA49" s="12">
        <f t="shared" si="9"/>
        <v>13043.49</v>
      </c>
      <c r="AB49" s="14">
        <v>0</v>
      </c>
      <c r="AC49" s="14">
        <v>0</v>
      </c>
      <c r="AD49" s="13">
        <f t="shared" si="10"/>
        <v>13043.49</v>
      </c>
      <c r="AE49" s="13">
        <f t="shared" si="11"/>
        <v>190576.94999999998</v>
      </c>
      <c r="AF49" s="13">
        <v>42208.72</v>
      </c>
      <c r="AG49" s="14">
        <v>8732.81</v>
      </c>
      <c r="AH49" s="14">
        <v>8294.7800000000007</v>
      </c>
      <c r="AI49" s="12">
        <v>7445.25</v>
      </c>
      <c r="AJ49" s="13">
        <f t="shared" si="12"/>
        <v>24472.84</v>
      </c>
      <c r="AK49" s="12">
        <f t="shared" si="13"/>
        <v>4658.3999999999996</v>
      </c>
      <c r="AL49" s="14">
        <v>0</v>
      </c>
      <c r="AM49" s="14">
        <v>0</v>
      </c>
      <c r="AN49" s="13">
        <f t="shared" si="14"/>
        <v>4658.3999999999996</v>
      </c>
      <c r="AO49" s="13">
        <f t="shared" si="15"/>
        <v>71339.959999999992</v>
      </c>
      <c r="AP49" s="13">
        <v>107194.12</v>
      </c>
      <c r="AQ49" s="14">
        <v>19584.939999999999</v>
      </c>
      <c r="AR49" s="14">
        <v>20564.13</v>
      </c>
      <c r="AS49" s="12">
        <v>8926.7900000000009</v>
      </c>
      <c r="AT49" s="13">
        <f t="shared" si="16"/>
        <v>49075.86</v>
      </c>
      <c r="AU49" s="12">
        <f t="shared" si="17"/>
        <v>3356.07</v>
      </c>
      <c r="AV49" s="14">
        <v>0</v>
      </c>
      <c r="AW49" s="14">
        <v>0</v>
      </c>
      <c r="AX49" s="13">
        <f t="shared" si="18"/>
        <v>3356.07</v>
      </c>
      <c r="AY49" s="13">
        <f t="shared" si="19"/>
        <v>159626.04999999999</v>
      </c>
      <c r="AZ49" s="13">
        <f t="shared" si="0"/>
        <v>421542.95999999996</v>
      </c>
      <c r="BA49" s="13">
        <v>0</v>
      </c>
      <c r="BB49" s="14">
        <v>0</v>
      </c>
      <c r="BC49" s="14">
        <v>0</v>
      </c>
      <c r="BD49" s="14">
        <v>0</v>
      </c>
      <c r="BE49" s="13">
        <f t="shared" si="20"/>
        <v>0</v>
      </c>
      <c r="BF49" s="14">
        <f t="shared" si="21"/>
        <v>1633.5</v>
      </c>
      <c r="BG49" s="14">
        <f t="shared" si="22"/>
        <v>628.59</v>
      </c>
      <c r="BH49" s="14">
        <f t="shared" si="23"/>
        <v>628.62</v>
      </c>
      <c r="BI49" s="13">
        <f t="shared" si="24"/>
        <v>2890.71</v>
      </c>
      <c r="BJ49" s="13">
        <f t="shared" si="25"/>
        <v>2890.71</v>
      </c>
      <c r="BK49" s="13">
        <v>0</v>
      </c>
      <c r="BL49" s="14">
        <v>0</v>
      </c>
      <c r="BM49" s="14">
        <v>0</v>
      </c>
      <c r="BN49" s="14">
        <v>0</v>
      </c>
      <c r="BO49" s="13">
        <f t="shared" si="26"/>
        <v>0</v>
      </c>
      <c r="BP49" s="14">
        <f t="shared" si="27"/>
        <v>316.77</v>
      </c>
      <c r="BQ49" s="14">
        <f t="shared" si="28"/>
        <v>200.22</v>
      </c>
      <c r="BR49" s="14">
        <v>0</v>
      </c>
      <c r="BS49" s="13">
        <f t="shared" si="29"/>
        <v>516.99</v>
      </c>
      <c r="BT49" s="13">
        <f t="shared" si="30"/>
        <v>516.99</v>
      </c>
      <c r="BU49" s="11">
        <v>0</v>
      </c>
      <c r="BV49" s="14">
        <v>0</v>
      </c>
      <c r="BW49" s="14">
        <v>0</v>
      </c>
      <c r="BX49" s="14">
        <v>0</v>
      </c>
      <c r="BY49" s="11">
        <f t="shared" si="31"/>
        <v>0</v>
      </c>
      <c r="BZ49" s="14">
        <f t="shared" si="32"/>
        <v>420.75</v>
      </c>
      <c r="CA49" s="14">
        <f t="shared" si="33"/>
        <v>420.75</v>
      </c>
      <c r="CB49" s="14">
        <f t="shared" si="34"/>
        <v>483.93</v>
      </c>
      <c r="CC49" s="11">
        <f t="shared" si="35"/>
        <v>1325.43</v>
      </c>
      <c r="CD49" s="11">
        <f t="shared" si="36"/>
        <v>1325.43</v>
      </c>
      <c r="CE49" s="15">
        <v>0</v>
      </c>
      <c r="CF49" s="16">
        <v>0</v>
      </c>
      <c r="CG49" s="16">
        <v>0</v>
      </c>
      <c r="CH49" s="16">
        <v>0</v>
      </c>
      <c r="CI49" s="15">
        <f t="shared" si="37"/>
        <v>0</v>
      </c>
      <c r="CJ49" s="16">
        <f t="shared" si="38"/>
        <v>79.290000000000006</v>
      </c>
      <c r="CK49" s="16">
        <f t="shared" si="39"/>
        <v>76.47</v>
      </c>
      <c r="CL49" s="16">
        <f t="shared" si="40"/>
        <v>90.18</v>
      </c>
      <c r="CM49" s="15">
        <f t="shared" si="41"/>
        <v>245.94</v>
      </c>
      <c r="CN49" s="15">
        <f t="shared" si="42"/>
        <v>245.94</v>
      </c>
      <c r="CO49" s="15">
        <v>0</v>
      </c>
      <c r="CP49" s="15">
        <v>0</v>
      </c>
      <c r="CQ49" s="16">
        <v>0</v>
      </c>
      <c r="CR49" s="16">
        <v>0</v>
      </c>
      <c r="CS49" s="16">
        <v>0</v>
      </c>
      <c r="CT49" s="15">
        <f t="shared" si="43"/>
        <v>0</v>
      </c>
      <c r="CU49" s="16">
        <f t="shared" si="44"/>
        <v>477.36</v>
      </c>
      <c r="CV49" s="16">
        <v>0</v>
      </c>
      <c r="CW49" s="16">
        <v>0</v>
      </c>
      <c r="CX49" s="15">
        <f t="shared" si="45"/>
        <v>477.36</v>
      </c>
      <c r="CY49" s="15">
        <f t="shared" si="46"/>
        <v>477.36</v>
      </c>
      <c r="CZ49" s="15">
        <f t="shared" si="1"/>
        <v>2565.7200000000003</v>
      </c>
      <c r="DA49" s="16">
        <v>27936</v>
      </c>
      <c r="DB49" s="16">
        <v>4176</v>
      </c>
      <c r="DC49" s="16">
        <v>6120</v>
      </c>
      <c r="DD49" s="16">
        <v>2640</v>
      </c>
      <c r="DE49" s="16">
        <f t="shared" si="47"/>
        <v>12936</v>
      </c>
      <c r="DF49" s="16">
        <f t="shared" si="48"/>
        <v>3887.01</v>
      </c>
      <c r="DG49" s="16">
        <f t="shared" si="49"/>
        <v>3127.56</v>
      </c>
      <c r="DH49" s="16">
        <f t="shared" si="50"/>
        <v>2805.9</v>
      </c>
      <c r="DI49" s="16">
        <f t="shared" si="51"/>
        <v>9820.4699999999993</v>
      </c>
      <c r="DJ49" s="16">
        <f t="shared" si="52"/>
        <v>50692.47</v>
      </c>
      <c r="DK49" s="16">
        <v>2400</v>
      </c>
      <c r="DL49" s="16">
        <v>960</v>
      </c>
      <c r="DM49" s="16">
        <v>0</v>
      </c>
      <c r="DN49" s="16">
        <v>0</v>
      </c>
      <c r="DO49" s="6">
        <f t="shared" si="53"/>
        <v>960</v>
      </c>
      <c r="DP49" s="16">
        <f t="shared" si="54"/>
        <v>232.26</v>
      </c>
      <c r="DQ49" s="16">
        <f t="shared" si="55"/>
        <v>232.26</v>
      </c>
      <c r="DR49" s="16">
        <f t="shared" si="56"/>
        <v>158.66999999999999</v>
      </c>
      <c r="DS49" s="14">
        <f t="shared" si="57"/>
        <v>623.18999999999994</v>
      </c>
      <c r="DT49" s="14">
        <f t="shared" si="58"/>
        <v>3983.19</v>
      </c>
      <c r="DU49" s="14">
        <f t="shared" si="59"/>
        <v>54675.66</v>
      </c>
      <c r="DV49" s="14">
        <f t="shared" si="60"/>
        <v>701462.71</v>
      </c>
      <c r="DW49" s="9">
        <v>150</v>
      </c>
      <c r="DX49" s="9" t="s">
        <v>305</v>
      </c>
      <c r="DY49" s="9" t="s">
        <v>306</v>
      </c>
      <c r="DZ49" s="9" t="s">
        <v>307</v>
      </c>
      <c r="EA49" s="9" t="s">
        <v>139</v>
      </c>
      <c r="EB49" s="9" t="s">
        <v>308</v>
      </c>
      <c r="EC49" s="9">
        <v>35315710</v>
      </c>
    </row>
    <row r="50" spans="1:133" x14ac:dyDescent="0.25">
      <c r="A50" s="9" t="s">
        <v>309</v>
      </c>
      <c r="B50" s="10">
        <v>1</v>
      </c>
      <c r="C50" s="10">
        <v>1</v>
      </c>
      <c r="D50" s="10">
        <v>1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1">
        <v>0</v>
      </c>
      <c r="M50" s="12">
        <v>0</v>
      </c>
      <c r="N50" s="12">
        <v>0</v>
      </c>
      <c r="O50" s="12">
        <v>0</v>
      </c>
      <c r="P50" s="11">
        <f t="shared" si="2"/>
        <v>0</v>
      </c>
      <c r="Q50" s="12">
        <f t="shared" si="3"/>
        <v>3913.2</v>
      </c>
      <c r="R50" s="12">
        <f t="shared" si="4"/>
        <v>2757.84</v>
      </c>
      <c r="S50" s="12">
        <f t="shared" si="5"/>
        <v>2859.99</v>
      </c>
      <c r="T50" s="11">
        <f t="shared" si="6"/>
        <v>9531.0299999999988</v>
      </c>
      <c r="U50" s="11">
        <f t="shared" si="7"/>
        <v>9531.0299999999988</v>
      </c>
      <c r="V50" s="13">
        <v>11261.99</v>
      </c>
      <c r="W50" s="14">
        <v>1479.09</v>
      </c>
      <c r="X50" s="14">
        <v>2095.1</v>
      </c>
      <c r="Y50" s="12">
        <v>1746.9</v>
      </c>
      <c r="Z50" s="13">
        <f t="shared" si="8"/>
        <v>5321.09</v>
      </c>
      <c r="AA50" s="12">
        <f t="shared" si="9"/>
        <v>4347.83</v>
      </c>
      <c r="AB50" s="14">
        <v>0</v>
      </c>
      <c r="AC50" s="14">
        <v>0</v>
      </c>
      <c r="AD50" s="13">
        <f t="shared" si="10"/>
        <v>4347.83</v>
      </c>
      <c r="AE50" s="13">
        <f t="shared" si="11"/>
        <v>20930.910000000003</v>
      </c>
      <c r="AF50" s="13">
        <v>0</v>
      </c>
      <c r="AG50" s="14">
        <v>0</v>
      </c>
      <c r="AH50" s="14">
        <v>0</v>
      </c>
      <c r="AI50" s="12">
        <v>0</v>
      </c>
      <c r="AJ50" s="13">
        <f t="shared" si="12"/>
        <v>0</v>
      </c>
      <c r="AK50" s="12">
        <f t="shared" si="13"/>
        <v>1552.8</v>
      </c>
      <c r="AL50" s="14">
        <v>0</v>
      </c>
      <c r="AM50" s="14">
        <v>0</v>
      </c>
      <c r="AN50" s="13">
        <f t="shared" si="14"/>
        <v>1552.8</v>
      </c>
      <c r="AO50" s="13">
        <f t="shared" si="15"/>
        <v>1552.8</v>
      </c>
      <c r="AP50" s="13">
        <v>0</v>
      </c>
      <c r="AQ50" s="14">
        <v>0</v>
      </c>
      <c r="AR50" s="14">
        <v>0</v>
      </c>
      <c r="AS50" s="12">
        <v>0</v>
      </c>
      <c r="AT50" s="13">
        <f t="shared" si="16"/>
        <v>0</v>
      </c>
      <c r="AU50" s="12">
        <f t="shared" si="17"/>
        <v>1118.69</v>
      </c>
      <c r="AV50" s="14">
        <v>0</v>
      </c>
      <c r="AW50" s="14">
        <v>0</v>
      </c>
      <c r="AX50" s="13">
        <f t="shared" si="18"/>
        <v>1118.69</v>
      </c>
      <c r="AY50" s="13">
        <f t="shared" si="19"/>
        <v>1118.69</v>
      </c>
      <c r="AZ50" s="13">
        <f t="shared" si="0"/>
        <v>23602.400000000001</v>
      </c>
      <c r="BA50" s="13">
        <v>0</v>
      </c>
      <c r="BB50" s="14">
        <v>0</v>
      </c>
      <c r="BC50" s="14">
        <v>0</v>
      </c>
      <c r="BD50" s="14">
        <v>0</v>
      </c>
      <c r="BE50" s="13">
        <f t="shared" si="20"/>
        <v>0</v>
      </c>
      <c r="BF50" s="14">
        <f t="shared" si="21"/>
        <v>544.5</v>
      </c>
      <c r="BG50" s="14">
        <f t="shared" si="22"/>
        <v>209.53</v>
      </c>
      <c r="BH50" s="14">
        <f t="shared" si="23"/>
        <v>209.54</v>
      </c>
      <c r="BI50" s="13">
        <f t="shared" si="24"/>
        <v>963.56999999999994</v>
      </c>
      <c r="BJ50" s="13">
        <f t="shared" si="25"/>
        <v>963.56999999999994</v>
      </c>
      <c r="BK50" s="13">
        <v>0</v>
      </c>
      <c r="BL50" s="14">
        <v>0</v>
      </c>
      <c r="BM50" s="14">
        <v>0</v>
      </c>
      <c r="BN50" s="14">
        <v>0</v>
      </c>
      <c r="BO50" s="13">
        <f t="shared" si="26"/>
        <v>0</v>
      </c>
      <c r="BP50" s="14">
        <f t="shared" si="27"/>
        <v>105.59</v>
      </c>
      <c r="BQ50" s="14">
        <f t="shared" si="28"/>
        <v>66.739999999999995</v>
      </c>
      <c r="BR50" s="14">
        <v>0</v>
      </c>
      <c r="BS50" s="13">
        <f t="shared" si="29"/>
        <v>172.32999999999998</v>
      </c>
      <c r="BT50" s="13">
        <f t="shared" si="30"/>
        <v>172.32999999999998</v>
      </c>
      <c r="BU50" s="11">
        <v>0</v>
      </c>
      <c r="BV50" s="14">
        <v>0</v>
      </c>
      <c r="BW50" s="14">
        <v>0</v>
      </c>
      <c r="BX50" s="14">
        <v>0</v>
      </c>
      <c r="BY50" s="11">
        <f t="shared" si="31"/>
        <v>0</v>
      </c>
      <c r="BZ50" s="14">
        <f t="shared" si="32"/>
        <v>140.25</v>
      </c>
      <c r="CA50" s="14">
        <f t="shared" si="33"/>
        <v>140.25</v>
      </c>
      <c r="CB50" s="14">
        <f t="shared" si="34"/>
        <v>161.31</v>
      </c>
      <c r="CC50" s="11">
        <f t="shared" si="35"/>
        <v>441.81</v>
      </c>
      <c r="CD50" s="11">
        <f t="shared" si="36"/>
        <v>441.81</v>
      </c>
      <c r="CE50" s="15">
        <v>0</v>
      </c>
      <c r="CF50" s="16">
        <v>0</v>
      </c>
      <c r="CG50" s="16">
        <v>0</v>
      </c>
      <c r="CH50" s="16">
        <v>0</v>
      </c>
      <c r="CI50" s="15">
        <f t="shared" si="37"/>
        <v>0</v>
      </c>
      <c r="CJ50" s="16">
        <f t="shared" si="38"/>
        <v>26.43</v>
      </c>
      <c r="CK50" s="16">
        <f t="shared" si="39"/>
        <v>25.49</v>
      </c>
      <c r="CL50" s="16">
        <f t="shared" si="40"/>
        <v>30.06</v>
      </c>
      <c r="CM50" s="15">
        <f t="shared" si="41"/>
        <v>81.98</v>
      </c>
      <c r="CN50" s="15">
        <f t="shared" si="42"/>
        <v>81.98</v>
      </c>
      <c r="CO50" s="15">
        <v>0</v>
      </c>
      <c r="CP50" s="15">
        <v>0</v>
      </c>
      <c r="CQ50" s="16">
        <v>0</v>
      </c>
      <c r="CR50" s="16">
        <v>0</v>
      </c>
      <c r="CS50" s="16">
        <v>0</v>
      </c>
      <c r="CT50" s="15">
        <f t="shared" si="43"/>
        <v>0</v>
      </c>
      <c r="CU50" s="16">
        <f t="shared" si="44"/>
        <v>159.12</v>
      </c>
      <c r="CV50" s="16">
        <v>0</v>
      </c>
      <c r="CW50" s="16">
        <v>0</v>
      </c>
      <c r="CX50" s="15">
        <f t="shared" si="45"/>
        <v>159.12</v>
      </c>
      <c r="CY50" s="15">
        <f t="shared" si="46"/>
        <v>159.12</v>
      </c>
      <c r="CZ50" s="15">
        <f t="shared" si="1"/>
        <v>855.24</v>
      </c>
      <c r="DA50" s="16">
        <v>0</v>
      </c>
      <c r="DB50" s="16">
        <v>0</v>
      </c>
      <c r="DC50" s="16">
        <v>0</v>
      </c>
      <c r="DD50" s="16">
        <v>0</v>
      </c>
      <c r="DE50" s="16">
        <f t="shared" si="47"/>
        <v>0</v>
      </c>
      <c r="DF50" s="16">
        <f t="shared" si="48"/>
        <v>1295.67</v>
      </c>
      <c r="DG50" s="16">
        <f t="shared" si="49"/>
        <v>1042.52</v>
      </c>
      <c r="DH50" s="16">
        <f t="shared" si="50"/>
        <v>935.3</v>
      </c>
      <c r="DI50" s="16">
        <f t="shared" si="51"/>
        <v>3273.49</v>
      </c>
      <c r="DJ50" s="16">
        <f t="shared" si="52"/>
        <v>3273.49</v>
      </c>
      <c r="DK50" s="16">
        <v>0</v>
      </c>
      <c r="DL50" s="16">
        <v>0</v>
      </c>
      <c r="DM50" s="16">
        <v>0</v>
      </c>
      <c r="DN50" s="16">
        <v>0</v>
      </c>
      <c r="DO50" s="6">
        <f t="shared" si="53"/>
        <v>0</v>
      </c>
      <c r="DP50" s="16">
        <f t="shared" si="54"/>
        <v>77.42</v>
      </c>
      <c r="DQ50" s="16">
        <f t="shared" si="55"/>
        <v>77.42</v>
      </c>
      <c r="DR50" s="16">
        <f t="shared" si="56"/>
        <v>52.89</v>
      </c>
      <c r="DS50" s="14">
        <f t="shared" si="57"/>
        <v>207.73000000000002</v>
      </c>
      <c r="DT50" s="14">
        <f t="shared" si="58"/>
        <v>207.73000000000002</v>
      </c>
      <c r="DU50" s="14">
        <f t="shared" si="59"/>
        <v>3481.22</v>
      </c>
      <c r="DV50" s="14">
        <f t="shared" si="60"/>
        <v>38433.46</v>
      </c>
      <c r="DW50" s="9">
        <v>63</v>
      </c>
      <c r="DX50" s="9" t="s">
        <v>309</v>
      </c>
      <c r="DY50" s="9" t="s">
        <v>310</v>
      </c>
      <c r="DZ50" s="9" t="s">
        <v>311</v>
      </c>
      <c r="EA50" s="9" t="s">
        <v>134</v>
      </c>
      <c r="EB50" s="9" t="s">
        <v>312</v>
      </c>
      <c r="EC50" s="9">
        <v>13237964</v>
      </c>
    </row>
    <row r="51" spans="1:133" x14ac:dyDescent="0.25">
      <c r="A51" s="9" t="s">
        <v>313</v>
      </c>
      <c r="B51" s="10">
        <v>2</v>
      </c>
      <c r="C51" s="10">
        <v>2</v>
      </c>
      <c r="D51" s="10">
        <v>2</v>
      </c>
      <c r="E51" s="10">
        <v>2</v>
      </c>
      <c r="F51" s="10">
        <v>2</v>
      </c>
      <c r="G51" s="10">
        <v>2</v>
      </c>
      <c r="H51" s="10">
        <v>2</v>
      </c>
      <c r="I51" s="10">
        <v>2</v>
      </c>
      <c r="J51" s="10">
        <v>2</v>
      </c>
      <c r="K51" s="10">
        <v>2</v>
      </c>
      <c r="L51" s="11">
        <v>0</v>
      </c>
      <c r="M51" s="12">
        <v>0</v>
      </c>
      <c r="N51" s="12">
        <v>0</v>
      </c>
      <c r="O51" s="12">
        <v>0</v>
      </c>
      <c r="P51" s="11">
        <f t="shared" si="2"/>
        <v>0</v>
      </c>
      <c r="Q51" s="12">
        <f t="shared" si="3"/>
        <v>7826.4</v>
      </c>
      <c r="R51" s="12">
        <f t="shared" si="4"/>
        <v>5515.68</v>
      </c>
      <c r="S51" s="12">
        <f t="shared" si="5"/>
        <v>5719.98</v>
      </c>
      <c r="T51" s="11">
        <f t="shared" si="6"/>
        <v>19062.059999999998</v>
      </c>
      <c r="U51" s="11">
        <f t="shared" si="7"/>
        <v>19062.059999999998</v>
      </c>
      <c r="V51" s="13">
        <v>10949.27</v>
      </c>
      <c r="W51" s="14">
        <v>2180.02</v>
      </c>
      <c r="X51" s="14">
        <v>2156.8200000000002</v>
      </c>
      <c r="Y51" s="12">
        <v>494.72</v>
      </c>
      <c r="Z51" s="13">
        <f t="shared" si="8"/>
        <v>4831.5600000000004</v>
      </c>
      <c r="AA51" s="12">
        <f t="shared" si="9"/>
        <v>8695.66</v>
      </c>
      <c r="AB51" s="14">
        <v>0</v>
      </c>
      <c r="AC51" s="14">
        <v>0</v>
      </c>
      <c r="AD51" s="13">
        <f t="shared" si="10"/>
        <v>8695.66</v>
      </c>
      <c r="AE51" s="13">
        <f t="shared" si="11"/>
        <v>24476.49</v>
      </c>
      <c r="AF51" s="13">
        <v>0</v>
      </c>
      <c r="AG51" s="14">
        <v>0</v>
      </c>
      <c r="AH51" s="14">
        <v>0</v>
      </c>
      <c r="AI51" s="12">
        <v>0</v>
      </c>
      <c r="AJ51" s="13">
        <f t="shared" si="12"/>
        <v>0</v>
      </c>
      <c r="AK51" s="12">
        <f t="shared" si="13"/>
        <v>3105.6</v>
      </c>
      <c r="AL51" s="14">
        <v>0</v>
      </c>
      <c r="AM51" s="14">
        <v>0</v>
      </c>
      <c r="AN51" s="13">
        <f t="shared" si="14"/>
        <v>3105.6</v>
      </c>
      <c r="AO51" s="13">
        <f t="shared" si="15"/>
        <v>3105.6</v>
      </c>
      <c r="AP51" s="13">
        <v>0</v>
      </c>
      <c r="AQ51" s="14">
        <v>0</v>
      </c>
      <c r="AR51" s="14">
        <v>0</v>
      </c>
      <c r="AS51" s="12">
        <v>0</v>
      </c>
      <c r="AT51" s="13">
        <f t="shared" si="16"/>
        <v>0</v>
      </c>
      <c r="AU51" s="12">
        <f t="shared" si="17"/>
        <v>2237.38</v>
      </c>
      <c r="AV51" s="14">
        <v>0</v>
      </c>
      <c r="AW51" s="14">
        <v>0</v>
      </c>
      <c r="AX51" s="13">
        <f t="shared" si="18"/>
        <v>2237.38</v>
      </c>
      <c r="AY51" s="13">
        <f t="shared" si="19"/>
        <v>2237.38</v>
      </c>
      <c r="AZ51" s="13">
        <f t="shared" si="0"/>
        <v>29819.47</v>
      </c>
      <c r="BA51" s="13">
        <v>0</v>
      </c>
      <c r="BB51" s="14">
        <v>0</v>
      </c>
      <c r="BC51" s="14">
        <v>0</v>
      </c>
      <c r="BD51" s="14">
        <v>0</v>
      </c>
      <c r="BE51" s="13">
        <f t="shared" si="20"/>
        <v>0</v>
      </c>
      <c r="BF51" s="14">
        <f t="shared" si="21"/>
        <v>1089</v>
      </c>
      <c r="BG51" s="14">
        <f t="shared" si="22"/>
        <v>419.06</v>
      </c>
      <c r="BH51" s="14">
        <f t="shared" si="23"/>
        <v>419.08</v>
      </c>
      <c r="BI51" s="13">
        <f t="shared" si="24"/>
        <v>1927.1399999999999</v>
      </c>
      <c r="BJ51" s="13">
        <f t="shared" si="25"/>
        <v>1927.1399999999999</v>
      </c>
      <c r="BK51" s="13">
        <v>0</v>
      </c>
      <c r="BL51" s="14">
        <v>0</v>
      </c>
      <c r="BM51" s="14">
        <v>0</v>
      </c>
      <c r="BN51" s="14">
        <v>0</v>
      </c>
      <c r="BO51" s="13">
        <f t="shared" si="26"/>
        <v>0</v>
      </c>
      <c r="BP51" s="14">
        <f t="shared" si="27"/>
        <v>211.18</v>
      </c>
      <c r="BQ51" s="14">
        <f t="shared" si="28"/>
        <v>133.47999999999999</v>
      </c>
      <c r="BR51" s="14">
        <v>0</v>
      </c>
      <c r="BS51" s="13">
        <f t="shared" si="29"/>
        <v>344.65999999999997</v>
      </c>
      <c r="BT51" s="13">
        <f t="shared" si="30"/>
        <v>344.65999999999997</v>
      </c>
      <c r="BU51" s="11">
        <v>0</v>
      </c>
      <c r="BV51" s="14">
        <v>0</v>
      </c>
      <c r="BW51" s="14">
        <v>0</v>
      </c>
      <c r="BX51" s="14">
        <v>0</v>
      </c>
      <c r="BY51" s="11">
        <f t="shared" si="31"/>
        <v>0</v>
      </c>
      <c r="BZ51" s="14">
        <f t="shared" si="32"/>
        <v>280.5</v>
      </c>
      <c r="CA51" s="14">
        <f t="shared" si="33"/>
        <v>280.5</v>
      </c>
      <c r="CB51" s="14">
        <f t="shared" si="34"/>
        <v>322.62</v>
      </c>
      <c r="CC51" s="11">
        <f t="shared" si="35"/>
        <v>883.62</v>
      </c>
      <c r="CD51" s="11">
        <f t="shared" si="36"/>
        <v>883.62</v>
      </c>
      <c r="CE51" s="15">
        <v>0</v>
      </c>
      <c r="CF51" s="16">
        <v>0</v>
      </c>
      <c r="CG51" s="16">
        <v>0</v>
      </c>
      <c r="CH51" s="16">
        <v>0</v>
      </c>
      <c r="CI51" s="15">
        <f t="shared" si="37"/>
        <v>0</v>
      </c>
      <c r="CJ51" s="16">
        <f t="shared" si="38"/>
        <v>52.86</v>
      </c>
      <c r="CK51" s="16">
        <f t="shared" si="39"/>
        <v>50.98</v>
      </c>
      <c r="CL51" s="16">
        <f t="shared" si="40"/>
        <v>60.12</v>
      </c>
      <c r="CM51" s="15">
        <f t="shared" si="41"/>
        <v>163.96</v>
      </c>
      <c r="CN51" s="15">
        <f t="shared" si="42"/>
        <v>163.96</v>
      </c>
      <c r="CO51" s="15">
        <v>0</v>
      </c>
      <c r="CP51" s="15">
        <v>0</v>
      </c>
      <c r="CQ51" s="16">
        <v>0</v>
      </c>
      <c r="CR51" s="16">
        <v>0</v>
      </c>
      <c r="CS51" s="16">
        <v>0</v>
      </c>
      <c r="CT51" s="15">
        <f t="shared" si="43"/>
        <v>0</v>
      </c>
      <c r="CU51" s="16">
        <f t="shared" si="44"/>
        <v>318.24</v>
      </c>
      <c r="CV51" s="16">
        <v>0</v>
      </c>
      <c r="CW51" s="16">
        <v>0</v>
      </c>
      <c r="CX51" s="15">
        <f t="shared" si="45"/>
        <v>318.24</v>
      </c>
      <c r="CY51" s="15">
        <f t="shared" si="46"/>
        <v>318.24</v>
      </c>
      <c r="CZ51" s="15">
        <f t="shared" si="1"/>
        <v>1710.48</v>
      </c>
      <c r="DA51" s="16">
        <v>0</v>
      </c>
      <c r="DB51" s="16">
        <v>0</v>
      </c>
      <c r="DC51" s="16">
        <v>0</v>
      </c>
      <c r="DD51" s="16">
        <v>0</v>
      </c>
      <c r="DE51" s="16">
        <f t="shared" si="47"/>
        <v>0</v>
      </c>
      <c r="DF51" s="16">
        <f t="shared" si="48"/>
        <v>2591.34</v>
      </c>
      <c r="DG51" s="16">
        <f t="shared" si="49"/>
        <v>2085.04</v>
      </c>
      <c r="DH51" s="16">
        <f t="shared" si="50"/>
        <v>1870.6</v>
      </c>
      <c r="DI51" s="16">
        <f t="shared" si="51"/>
        <v>6546.98</v>
      </c>
      <c r="DJ51" s="16">
        <f t="shared" si="52"/>
        <v>6546.98</v>
      </c>
      <c r="DK51" s="16">
        <v>0</v>
      </c>
      <c r="DL51" s="16">
        <v>0</v>
      </c>
      <c r="DM51" s="16">
        <v>0</v>
      </c>
      <c r="DN51" s="16">
        <v>0</v>
      </c>
      <c r="DO51" s="6">
        <f t="shared" si="53"/>
        <v>0</v>
      </c>
      <c r="DP51" s="16">
        <f t="shared" si="54"/>
        <v>154.84</v>
      </c>
      <c r="DQ51" s="16">
        <f t="shared" si="55"/>
        <v>154.84</v>
      </c>
      <c r="DR51" s="16">
        <f t="shared" si="56"/>
        <v>105.78</v>
      </c>
      <c r="DS51" s="14">
        <f t="shared" si="57"/>
        <v>415.46000000000004</v>
      </c>
      <c r="DT51" s="14">
        <f t="shared" si="58"/>
        <v>415.46000000000004</v>
      </c>
      <c r="DU51" s="14">
        <f t="shared" si="59"/>
        <v>6962.44</v>
      </c>
      <c r="DV51" s="14">
        <f t="shared" si="60"/>
        <v>59481.590000000004</v>
      </c>
      <c r="DW51" s="9">
        <v>68</v>
      </c>
      <c r="DX51" s="9" t="s">
        <v>313</v>
      </c>
      <c r="DY51" s="9" t="s">
        <v>132</v>
      </c>
      <c r="DZ51" s="9" t="s">
        <v>314</v>
      </c>
      <c r="EA51" s="9" t="s">
        <v>134</v>
      </c>
      <c r="EB51" s="9" t="s">
        <v>315</v>
      </c>
      <c r="EC51" s="9">
        <v>10854183</v>
      </c>
    </row>
    <row r="52" spans="1:133" x14ac:dyDescent="0.25">
      <c r="A52" s="9" t="s">
        <v>316</v>
      </c>
      <c r="B52" s="10">
        <v>1</v>
      </c>
      <c r="C52" s="10">
        <v>1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1">
        <v>0</v>
      </c>
      <c r="M52" s="12">
        <v>0</v>
      </c>
      <c r="N52" s="12">
        <v>0</v>
      </c>
      <c r="O52" s="12">
        <v>0</v>
      </c>
      <c r="P52" s="11">
        <f t="shared" si="2"/>
        <v>0</v>
      </c>
      <c r="Q52" s="12">
        <f t="shared" si="3"/>
        <v>3913.2</v>
      </c>
      <c r="R52" s="12">
        <f t="shared" si="4"/>
        <v>2757.84</v>
      </c>
      <c r="S52" s="12">
        <f t="shared" si="5"/>
        <v>2859.99</v>
      </c>
      <c r="T52" s="11">
        <f t="shared" si="6"/>
        <v>9531.0299999999988</v>
      </c>
      <c r="U52" s="11">
        <f t="shared" si="7"/>
        <v>9531.0299999999988</v>
      </c>
      <c r="V52" s="13">
        <v>881.18299999999999</v>
      </c>
      <c r="W52" s="14">
        <v>16.63</v>
      </c>
      <c r="X52" s="14">
        <v>765.17</v>
      </c>
      <c r="Y52" s="12">
        <v>109.16</v>
      </c>
      <c r="Z52" s="13">
        <f t="shared" si="8"/>
        <v>890.95999999999992</v>
      </c>
      <c r="AA52" s="12">
        <f t="shared" si="9"/>
        <v>4347.83</v>
      </c>
      <c r="AB52" s="14">
        <v>0</v>
      </c>
      <c r="AC52" s="14">
        <v>0</v>
      </c>
      <c r="AD52" s="13">
        <f t="shared" si="10"/>
        <v>4347.83</v>
      </c>
      <c r="AE52" s="13">
        <f t="shared" si="11"/>
        <v>6119.973</v>
      </c>
      <c r="AF52" s="13">
        <v>0</v>
      </c>
      <c r="AG52" s="14">
        <v>0</v>
      </c>
      <c r="AH52" s="14">
        <v>0</v>
      </c>
      <c r="AI52" s="12">
        <v>0</v>
      </c>
      <c r="AJ52" s="13">
        <f t="shared" si="12"/>
        <v>0</v>
      </c>
      <c r="AK52" s="12">
        <f t="shared" si="13"/>
        <v>1552.8</v>
      </c>
      <c r="AL52" s="14">
        <v>0</v>
      </c>
      <c r="AM52" s="14">
        <v>0</v>
      </c>
      <c r="AN52" s="13">
        <f t="shared" si="14"/>
        <v>1552.8</v>
      </c>
      <c r="AO52" s="13">
        <f t="shared" si="15"/>
        <v>1552.8</v>
      </c>
      <c r="AP52" s="13">
        <v>0</v>
      </c>
      <c r="AQ52" s="14">
        <v>0</v>
      </c>
      <c r="AR52" s="14">
        <v>0</v>
      </c>
      <c r="AS52" s="12">
        <v>0</v>
      </c>
      <c r="AT52" s="13">
        <f t="shared" si="16"/>
        <v>0</v>
      </c>
      <c r="AU52" s="12">
        <f t="shared" si="17"/>
        <v>1118.69</v>
      </c>
      <c r="AV52" s="14">
        <v>0</v>
      </c>
      <c r="AW52" s="14">
        <v>0</v>
      </c>
      <c r="AX52" s="13">
        <f t="shared" si="18"/>
        <v>1118.69</v>
      </c>
      <c r="AY52" s="13">
        <f t="shared" si="19"/>
        <v>1118.69</v>
      </c>
      <c r="AZ52" s="13">
        <f t="shared" si="0"/>
        <v>8791.4629999999997</v>
      </c>
      <c r="BA52" s="13">
        <v>0</v>
      </c>
      <c r="BB52" s="14">
        <v>0</v>
      </c>
      <c r="BC52" s="14">
        <v>0</v>
      </c>
      <c r="BD52" s="14">
        <v>0</v>
      </c>
      <c r="BE52" s="13">
        <f t="shared" si="20"/>
        <v>0</v>
      </c>
      <c r="BF52" s="14">
        <f t="shared" si="21"/>
        <v>544.5</v>
      </c>
      <c r="BG52" s="14">
        <f t="shared" si="22"/>
        <v>209.53</v>
      </c>
      <c r="BH52" s="14">
        <f t="shared" si="23"/>
        <v>209.54</v>
      </c>
      <c r="BI52" s="13">
        <f t="shared" si="24"/>
        <v>963.56999999999994</v>
      </c>
      <c r="BJ52" s="13">
        <f t="shared" si="25"/>
        <v>963.56999999999994</v>
      </c>
      <c r="BK52" s="13">
        <v>0</v>
      </c>
      <c r="BL52" s="14">
        <v>0</v>
      </c>
      <c r="BM52" s="14">
        <v>0</v>
      </c>
      <c r="BN52" s="14">
        <v>0</v>
      </c>
      <c r="BO52" s="13">
        <f t="shared" si="26"/>
        <v>0</v>
      </c>
      <c r="BP52" s="14">
        <f t="shared" si="27"/>
        <v>105.59</v>
      </c>
      <c r="BQ52" s="14">
        <f t="shared" si="28"/>
        <v>66.739999999999995</v>
      </c>
      <c r="BR52" s="14">
        <v>0</v>
      </c>
      <c r="BS52" s="13">
        <f t="shared" si="29"/>
        <v>172.32999999999998</v>
      </c>
      <c r="BT52" s="13">
        <f t="shared" si="30"/>
        <v>172.32999999999998</v>
      </c>
      <c r="BU52" s="11">
        <v>0</v>
      </c>
      <c r="BV52" s="14">
        <v>0</v>
      </c>
      <c r="BW52" s="14">
        <v>0</v>
      </c>
      <c r="BX52" s="14">
        <v>0</v>
      </c>
      <c r="BY52" s="11">
        <f t="shared" si="31"/>
        <v>0</v>
      </c>
      <c r="BZ52" s="14">
        <f t="shared" si="32"/>
        <v>140.25</v>
      </c>
      <c r="CA52" s="14">
        <f t="shared" si="33"/>
        <v>140.25</v>
      </c>
      <c r="CB52" s="14">
        <f t="shared" si="34"/>
        <v>161.31</v>
      </c>
      <c r="CC52" s="11">
        <f t="shared" si="35"/>
        <v>441.81</v>
      </c>
      <c r="CD52" s="11">
        <f t="shared" si="36"/>
        <v>441.81</v>
      </c>
      <c r="CE52" s="15">
        <v>0</v>
      </c>
      <c r="CF52" s="16">
        <v>0</v>
      </c>
      <c r="CG52" s="16">
        <v>0</v>
      </c>
      <c r="CH52" s="16">
        <v>0</v>
      </c>
      <c r="CI52" s="15">
        <f t="shared" si="37"/>
        <v>0</v>
      </c>
      <c r="CJ52" s="16">
        <f t="shared" si="38"/>
        <v>26.43</v>
      </c>
      <c r="CK52" s="16">
        <f t="shared" si="39"/>
        <v>25.49</v>
      </c>
      <c r="CL52" s="16">
        <f t="shared" si="40"/>
        <v>30.06</v>
      </c>
      <c r="CM52" s="15">
        <f t="shared" si="41"/>
        <v>81.98</v>
      </c>
      <c r="CN52" s="15">
        <f t="shared" si="42"/>
        <v>81.98</v>
      </c>
      <c r="CO52" s="15">
        <v>0</v>
      </c>
      <c r="CP52" s="15">
        <v>0</v>
      </c>
      <c r="CQ52" s="16">
        <v>0</v>
      </c>
      <c r="CR52" s="16">
        <v>0</v>
      </c>
      <c r="CS52" s="16">
        <v>0</v>
      </c>
      <c r="CT52" s="15">
        <f t="shared" si="43"/>
        <v>0</v>
      </c>
      <c r="CU52" s="16">
        <f t="shared" si="44"/>
        <v>159.12</v>
      </c>
      <c r="CV52" s="16">
        <v>0</v>
      </c>
      <c r="CW52" s="16">
        <v>0</v>
      </c>
      <c r="CX52" s="15">
        <f t="shared" si="45"/>
        <v>159.12</v>
      </c>
      <c r="CY52" s="15">
        <f t="shared" si="46"/>
        <v>159.12</v>
      </c>
      <c r="CZ52" s="15">
        <f t="shared" si="1"/>
        <v>855.24</v>
      </c>
      <c r="DA52" s="16">
        <v>0</v>
      </c>
      <c r="DB52" s="16">
        <v>0</v>
      </c>
      <c r="DC52" s="16">
        <v>0</v>
      </c>
      <c r="DD52" s="16">
        <v>0</v>
      </c>
      <c r="DE52" s="16">
        <f t="shared" si="47"/>
        <v>0</v>
      </c>
      <c r="DF52" s="16">
        <f t="shared" si="48"/>
        <v>1295.67</v>
      </c>
      <c r="DG52" s="16">
        <f t="shared" si="49"/>
        <v>1042.52</v>
      </c>
      <c r="DH52" s="16">
        <f t="shared" si="50"/>
        <v>935.3</v>
      </c>
      <c r="DI52" s="16">
        <f t="shared" si="51"/>
        <v>3273.49</v>
      </c>
      <c r="DJ52" s="16">
        <f t="shared" si="52"/>
        <v>3273.49</v>
      </c>
      <c r="DK52" s="16">
        <v>0</v>
      </c>
      <c r="DL52" s="16">
        <v>0</v>
      </c>
      <c r="DM52" s="16">
        <v>0</v>
      </c>
      <c r="DN52" s="16">
        <v>0</v>
      </c>
      <c r="DO52" s="6">
        <f t="shared" si="53"/>
        <v>0</v>
      </c>
      <c r="DP52" s="16">
        <f t="shared" si="54"/>
        <v>77.42</v>
      </c>
      <c r="DQ52" s="16">
        <f t="shared" si="55"/>
        <v>77.42</v>
      </c>
      <c r="DR52" s="16">
        <f t="shared" si="56"/>
        <v>52.89</v>
      </c>
      <c r="DS52" s="14">
        <f t="shared" si="57"/>
        <v>207.73000000000002</v>
      </c>
      <c r="DT52" s="14">
        <f t="shared" si="58"/>
        <v>207.73000000000002</v>
      </c>
      <c r="DU52" s="14">
        <f t="shared" si="59"/>
        <v>3481.22</v>
      </c>
      <c r="DV52" s="14">
        <f t="shared" si="60"/>
        <v>23622.523000000001</v>
      </c>
      <c r="DW52" s="9">
        <v>160</v>
      </c>
      <c r="DX52" s="9" t="s">
        <v>317</v>
      </c>
      <c r="DY52" s="9" t="s">
        <v>306</v>
      </c>
      <c r="DZ52" s="9" t="s">
        <v>318</v>
      </c>
      <c r="EA52" s="9" t="s">
        <v>306</v>
      </c>
      <c r="EB52" s="9" t="s">
        <v>319</v>
      </c>
      <c r="EC52" s="9">
        <v>31047852</v>
      </c>
    </row>
    <row r="53" spans="1:133" x14ac:dyDescent="0.25">
      <c r="A53" s="9" t="s">
        <v>320</v>
      </c>
      <c r="B53" s="10">
        <v>1</v>
      </c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1">
        <v>0</v>
      </c>
      <c r="M53" s="12">
        <v>0</v>
      </c>
      <c r="N53" s="12">
        <v>0</v>
      </c>
      <c r="O53" s="12">
        <v>0</v>
      </c>
      <c r="P53" s="11">
        <f t="shared" si="2"/>
        <v>0</v>
      </c>
      <c r="Q53" s="12">
        <f t="shared" si="3"/>
        <v>3913.2</v>
      </c>
      <c r="R53" s="12">
        <f t="shared" si="4"/>
        <v>2757.84</v>
      </c>
      <c r="S53" s="12">
        <f t="shared" si="5"/>
        <v>2859.99</v>
      </c>
      <c r="T53" s="11">
        <f t="shared" si="6"/>
        <v>9531.0299999999988</v>
      </c>
      <c r="U53" s="11">
        <f t="shared" si="7"/>
        <v>9531.0299999999988</v>
      </c>
      <c r="V53" s="13">
        <v>3123.77</v>
      </c>
      <c r="W53" s="14">
        <v>764.77</v>
      </c>
      <c r="X53" s="14">
        <v>888.85</v>
      </c>
      <c r="Y53" s="12">
        <v>435.59</v>
      </c>
      <c r="Z53" s="13">
        <f t="shared" si="8"/>
        <v>2089.21</v>
      </c>
      <c r="AA53" s="12">
        <f t="shared" si="9"/>
        <v>4347.83</v>
      </c>
      <c r="AB53" s="14">
        <v>0</v>
      </c>
      <c r="AC53" s="14">
        <v>0</v>
      </c>
      <c r="AD53" s="13">
        <f t="shared" si="10"/>
        <v>4347.83</v>
      </c>
      <c r="AE53" s="13">
        <f t="shared" si="11"/>
        <v>9560.81</v>
      </c>
      <c r="AF53" s="13">
        <v>0</v>
      </c>
      <c r="AG53" s="14">
        <v>0</v>
      </c>
      <c r="AH53" s="14">
        <v>0</v>
      </c>
      <c r="AI53" s="12">
        <v>0</v>
      </c>
      <c r="AJ53" s="13">
        <f t="shared" si="12"/>
        <v>0</v>
      </c>
      <c r="AK53" s="12">
        <f t="shared" si="13"/>
        <v>1552.8</v>
      </c>
      <c r="AL53" s="14">
        <v>0</v>
      </c>
      <c r="AM53" s="14">
        <v>0</v>
      </c>
      <c r="AN53" s="13">
        <f t="shared" si="14"/>
        <v>1552.8</v>
      </c>
      <c r="AO53" s="13">
        <f t="shared" si="15"/>
        <v>1552.8</v>
      </c>
      <c r="AP53" s="13">
        <v>0</v>
      </c>
      <c r="AQ53" s="14">
        <v>0</v>
      </c>
      <c r="AR53" s="14">
        <v>0</v>
      </c>
      <c r="AS53" s="12">
        <v>0</v>
      </c>
      <c r="AT53" s="13">
        <f t="shared" si="16"/>
        <v>0</v>
      </c>
      <c r="AU53" s="12">
        <f t="shared" si="17"/>
        <v>1118.69</v>
      </c>
      <c r="AV53" s="14">
        <v>0</v>
      </c>
      <c r="AW53" s="14">
        <v>0</v>
      </c>
      <c r="AX53" s="13">
        <f t="shared" si="18"/>
        <v>1118.69</v>
      </c>
      <c r="AY53" s="13">
        <f t="shared" si="19"/>
        <v>1118.69</v>
      </c>
      <c r="AZ53" s="13">
        <f t="shared" si="0"/>
        <v>12232.3</v>
      </c>
      <c r="BA53" s="13">
        <v>0</v>
      </c>
      <c r="BB53" s="14">
        <v>0</v>
      </c>
      <c r="BC53" s="14">
        <v>0</v>
      </c>
      <c r="BD53" s="14">
        <v>0</v>
      </c>
      <c r="BE53" s="13">
        <f t="shared" si="20"/>
        <v>0</v>
      </c>
      <c r="BF53" s="14">
        <f t="shared" si="21"/>
        <v>544.5</v>
      </c>
      <c r="BG53" s="14">
        <f t="shared" si="22"/>
        <v>209.53</v>
      </c>
      <c r="BH53" s="14">
        <f t="shared" si="23"/>
        <v>209.54</v>
      </c>
      <c r="BI53" s="13">
        <f t="shared" si="24"/>
        <v>963.56999999999994</v>
      </c>
      <c r="BJ53" s="13">
        <f t="shared" si="25"/>
        <v>963.56999999999994</v>
      </c>
      <c r="BK53" s="13">
        <v>0</v>
      </c>
      <c r="BL53" s="14">
        <v>0</v>
      </c>
      <c r="BM53" s="14">
        <v>0</v>
      </c>
      <c r="BN53" s="14">
        <v>0</v>
      </c>
      <c r="BO53" s="13">
        <f t="shared" si="26"/>
        <v>0</v>
      </c>
      <c r="BP53" s="14">
        <f t="shared" si="27"/>
        <v>105.59</v>
      </c>
      <c r="BQ53" s="14">
        <f t="shared" si="28"/>
        <v>66.739999999999995</v>
      </c>
      <c r="BR53" s="14">
        <v>0</v>
      </c>
      <c r="BS53" s="13">
        <f t="shared" si="29"/>
        <v>172.32999999999998</v>
      </c>
      <c r="BT53" s="13">
        <f t="shared" si="30"/>
        <v>172.32999999999998</v>
      </c>
      <c r="BU53" s="11">
        <v>0</v>
      </c>
      <c r="BV53" s="14">
        <v>0</v>
      </c>
      <c r="BW53" s="14">
        <v>0</v>
      </c>
      <c r="BX53" s="14">
        <v>0</v>
      </c>
      <c r="BY53" s="11">
        <f t="shared" si="31"/>
        <v>0</v>
      </c>
      <c r="BZ53" s="14">
        <f t="shared" si="32"/>
        <v>140.25</v>
      </c>
      <c r="CA53" s="14">
        <f t="shared" si="33"/>
        <v>140.25</v>
      </c>
      <c r="CB53" s="14">
        <f t="shared" si="34"/>
        <v>161.31</v>
      </c>
      <c r="CC53" s="11">
        <f t="shared" si="35"/>
        <v>441.81</v>
      </c>
      <c r="CD53" s="11">
        <f t="shared" si="36"/>
        <v>441.81</v>
      </c>
      <c r="CE53" s="15">
        <v>0</v>
      </c>
      <c r="CF53" s="16">
        <v>0</v>
      </c>
      <c r="CG53" s="16">
        <v>0</v>
      </c>
      <c r="CH53" s="16">
        <v>0</v>
      </c>
      <c r="CI53" s="15">
        <f t="shared" si="37"/>
        <v>0</v>
      </c>
      <c r="CJ53" s="16">
        <f t="shared" si="38"/>
        <v>26.43</v>
      </c>
      <c r="CK53" s="16">
        <f t="shared" si="39"/>
        <v>25.49</v>
      </c>
      <c r="CL53" s="16">
        <f t="shared" si="40"/>
        <v>30.06</v>
      </c>
      <c r="CM53" s="15">
        <f t="shared" si="41"/>
        <v>81.98</v>
      </c>
      <c r="CN53" s="15">
        <f t="shared" si="42"/>
        <v>81.98</v>
      </c>
      <c r="CO53" s="15">
        <v>0</v>
      </c>
      <c r="CP53" s="15">
        <v>0</v>
      </c>
      <c r="CQ53" s="16">
        <v>0</v>
      </c>
      <c r="CR53" s="16">
        <v>0</v>
      </c>
      <c r="CS53" s="16">
        <v>0</v>
      </c>
      <c r="CT53" s="15">
        <f t="shared" si="43"/>
        <v>0</v>
      </c>
      <c r="CU53" s="16">
        <f t="shared" si="44"/>
        <v>159.12</v>
      </c>
      <c r="CV53" s="16">
        <v>0</v>
      </c>
      <c r="CW53" s="16">
        <v>0</v>
      </c>
      <c r="CX53" s="15">
        <f t="shared" si="45"/>
        <v>159.12</v>
      </c>
      <c r="CY53" s="15">
        <f t="shared" si="46"/>
        <v>159.12</v>
      </c>
      <c r="CZ53" s="15">
        <f t="shared" si="1"/>
        <v>855.24</v>
      </c>
      <c r="DA53" s="16">
        <v>0</v>
      </c>
      <c r="DB53" s="16">
        <v>0</v>
      </c>
      <c r="DC53" s="16">
        <v>0</v>
      </c>
      <c r="DD53" s="16">
        <v>0</v>
      </c>
      <c r="DE53" s="16">
        <f t="shared" si="47"/>
        <v>0</v>
      </c>
      <c r="DF53" s="16">
        <f t="shared" si="48"/>
        <v>1295.67</v>
      </c>
      <c r="DG53" s="16">
        <f t="shared" si="49"/>
        <v>1042.52</v>
      </c>
      <c r="DH53" s="16">
        <f t="shared" si="50"/>
        <v>935.3</v>
      </c>
      <c r="DI53" s="16">
        <f t="shared" si="51"/>
        <v>3273.49</v>
      </c>
      <c r="DJ53" s="16">
        <f t="shared" si="52"/>
        <v>3273.49</v>
      </c>
      <c r="DK53" s="16">
        <v>0</v>
      </c>
      <c r="DL53" s="16">
        <v>0</v>
      </c>
      <c r="DM53" s="16">
        <v>0</v>
      </c>
      <c r="DN53" s="16">
        <v>0</v>
      </c>
      <c r="DO53" s="6">
        <f t="shared" si="53"/>
        <v>0</v>
      </c>
      <c r="DP53" s="16">
        <f t="shared" si="54"/>
        <v>77.42</v>
      </c>
      <c r="DQ53" s="16">
        <f t="shared" si="55"/>
        <v>77.42</v>
      </c>
      <c r="DR53" s="16">
        <f t="shared" si="56"/>
        <v>52.89</v>
      </c>
      <c r="DS53" s="14">
        <f t="shared" si="57"/>
        <v>207.73000000000002</v>
      </c>
      <c r="DT53" s="14">
        <f t="shared" si="58"/>
        <v>207.73000000000002</v>
      </c>
      <c r="DU53" s="14">
        <f t="shared" si="59"/>
        <v>3481.22</v>
      </c>
      <c r="DV53" s="14">
        <f t="shared" si="60"/>
        <v>27063.360000000001</v>
      </c>
      <c r="DW53" s="9">
        <v>162</v>
      </c>
      <c r="DX53" s="9" t="s">
        <v>321</v>
      </c>
      <c r="DY53" s="9" t="s">
        <v>322</v>
      </c>
      <c r="DZ53" s="9" t="s">
        <v>323</v>
      </c>
      <c r="EA53" s="9" t="s">
        <v>134</v>
      </c>
      <c r="EB53" s="9" t="s">
        <v>324</v>
      </c>
      <c r="EC53" s="9">
        <v>37235669</v>
      </c>
    </row>
    <row r="54" spans="1:133" x14ac:dyDescent="0.25">
      <c r="A54" s="9" t="s">
        <v>325</v>
      </c>
      <c r="B54" s="10">
        <v>1</v>
      </c>
      <c r="C54" s="10">
        <v>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>
        <v>0</v>
      </c>
      <c r="M54" s="12">
        <v>0</v>
      </c>
      <c r="N54" s="12">
        <v>0</v>
      </c>
      <c r="O54" s="12">
        <v>0</v>
      </c>
      <c r="P54" s="11">
        <f t="shared" si="2"/>
        <v>0</v>
      </c>
      <c r="Q54" s="12">
        <f t="shared" si="3"/>
        <v>0</v>
      </c>
      <c r="R54" s="12">
        <f t="shared" si="4"/>
        <v>0</v>
      </c>
      <c r="S54" s="12">
        <f t="shared" si="5"/>
        <v>0</v>
      </c>
      <c r="T54" s="11">
        <f t="shared" si="6"/>
        <v>0</v>
      </c>
      <c r="U54" s="11">
        <f t="shared" si="7"/>
        <v>0</v>
      </c>
      <c r="V54" s="13">
        <v>544.89</v>
      </c>
      <c r="W54" s="14">
        <v>0</v>
      </c>
      <c r="X54" s="14">
        <v>0</v>
      </c>
      <c r="Y54" s="12">
        <v>0</v>
      </c>
      <c r="Z54" s="13">
        <f t="shared" si="8"/>
        <v>0</v>
      </c>
      <c r="AA54" s="12">
        <f t="shared" si="9"/>
        <v>0</v>
      </c>
      <c r="AB54" s="14">
        <v>0</v>
      </c>
      <c r="AC54" s="14">
        <v>0</v>
      </c>
      <c r="AD54" s="13">
        <f t="shared" si="10"/>
        <v>0</v>
      </c>
      <c r="AE54" s="13">
        <f t="shared" si="11"/>
        <v>544.89</v>
      </c>
      <c r="AF54" s="13">
        <v>0</v>
      </c>
      <c r="AG54" s="14">
        <v>0</v>
      </c>
      <c r="AH54" s="14">
        <v>0</v>
      </c>
      <c r="AI54" s="12">
        <v>0</v>
      </c>
      <c r="AJ54" s="13">
        <f t="shared" si="12"/>
        <v>0</v>
      </c>
      <c r="AK54" s="12">
        <f t="shared" si="13"/>
        <v>0</v>
      </c>
      <c r="AL54" s="14">
        <v>0</v>
      </c>
      <c r="AM54" s="14">
        <v>0</v>
      </c>
      <c r="AN54" s="13">
        <f t="shared" si="14"/>
        <v>0</v>
      </c>
      <c r="AO54" s="13">
        <f t="shared" si="15"/>
        <v>0</v>
      </c>
      <c r="AP54" s="13">
        <v>0</v>
      </c>
      <c r="AQ54" s="14">
        <v>0</v>
      </c>
      <c r="AR54" s="14">
        <v>0</v>
      </c>
      <c r="AS54" s="12">
        <v>0</v>
      </c>
      <c r="AT54" s="13">
        <f t="shared" si="16"/>
        <v>0</v>
      </c>
      <c r="AU54" s="12">
        <f t="shared" si="17"/>
        <v>0</v>
      </c>
      <c r="AV54" s="14">
        <v>0</v>
      </c>
      <c r="AW54" s="14">
        <v>0</v>
      </c>
      <c r="AX54" s="13">
        <f t="shared" si="18"/>
        <v>0</v>
      </c>
      <c r="AY54" s="13">
        <f t="shared" si="19"/>
        <v>0</v>
      </c>
      <c r="AZ54" s="13">
        <f t="shared" si="0"/>
        <v>544.89</v>
      </c>
      <c r="BA54" s="13">
        <v>0</v>
      </c>
      <c r="BB54" s="14">
        <v>0</v>
      </c>
      <c r="BC54" s="14">
        <v>0</v>
      </c>
      <c r="BD54" s="14">
        <v>0</v>
      </c>
      <c r="BE54" s="13">
        <f t="shared" si="20"/>
        <v>0</v>
      </c>
      <c r="BF54" s="14">
        <f t="shared" si="21"/>
        <v>0</v>
      </c>
      <c r="BG54" s="14">
        <f t="shared" si="22"/>
        <v>0</v>
      </c>
      <c r="BH54" s="14">
        <f t="shared" si="23"/>
        <v>0</v>
      </c>
      <c r="BI54" s="13">
        <f t="shared" si="24"/>
        <v>0</v>
      </c>
      <c r="BJ54" s="13">
        <f t="shared" si="25"/>
        <v>0</v>
      </c>
      <c r="BK54" s="13">
        <v>0</v>
      </c>
      <c r="BL54" s="14">
        <v>0</v>
      </c>
      <c r="BM54" s="14">
        <v>0</v>
      </c>
      <c r="BN54" s="14">
        <v>0</v>
      </c>
      <c r="BO54" s="13">
        <f t="shared" si="26"/>
        <v>0</v>
      </c>
      <c r="BP54" s="14">
        <f t="shared" si="27"/>
        <v>0</v>
      </c>
      <c r="BQ54" s="14">
        <f t="shared" si="28"/>
        <v>0</v>
      </c>
      <c r="BR54" s="14">
        <v>0</v>
      </c>
      <c r="BS54" s="13">
        <f t="shared" si="29"/>
        <v>0</v>
      </c>
      <c r="BT54" s="13">
        <f t="shared" si="30"/>
        <v>0</v>
      </c>
      <c r="BU54" s="11">
        <v>0</v>
      </c>
      <c r="BV54" s="14">
        <v>0</v>
      </c>
      <c r="BW54" s="14">
        <v>0</v>
      </c>
      <c r="BX54" s="14">
        <v>0</v>
      </c>
      <c r="BY54" s="11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1">
        <f t="shared" si="35"/>
        <v>0</v>
      </c>
      <c r="CD54" s="11">
        <f t="shared" si="36"/>
        <v>0</v>
      </c>
      <c r="CE54" s="15">
        <v>0</v>
      </c>
      <c r="CF54" s="16">
        <v>0</v>
      </c>
      <c r="CG54" s="16">
        <v>0</v>
      </c>
      <c r="CH54" s="16">
        <v>0</v>
      </c>
      <c r="CI54" s="15">
        <f t="shared" si="37"/>
        <v>0</v>
      </c>
      <c r="CJ54" s="16">
        <f t="shared" si="38"/>
        <v>0</v>
      </c>
      <c r="CK54" s="16">
        <f t="shared" si="39"/>
        <v>0</v>
      </c>
      <c r="CL54" s="16">
        <f t="shared" si="40"/>
        <v>0</v>
      </c>
      <c r="CM54" s="15">
        <f t="shared" si="41"/>
        <v>0</v>
      </c>
      <c r="CN54" s="15">
        <f t="shared" si="42"/>
        <v>0</v>
      </c>
      <c r="CO54" s="15">
        <v>0</v>
      </c>
      <c r="CP54" s="15">
        <v>0</v>
      </c>
      <c r="CQ54" s="16">
        <v>0</v>
      </c>
      <c r="CR54" s="16">
        <v>0</v>
      </c>
      <c r="CS54" s="16">
        <v>0</v>
      </c>
      <c r="CT54" s="15">
        <f t="shared" si="43"/>
        <v>0</v>
      </c>
      <c r="CU54" s="16">
        <f t="shared" si="44"/>
        <v>0</v>
      </c>
      <c r="CV54" s="16">
        <v>0</v>
      </c>
      <c r="CW54" s="16">
        <v>0</v>
      </c>
      <c r="CX54" s="15">
        <f t="shared" si="45"/>
        <v>0</v>
      </c>
      <c r="CY54" s="15">
        <f t="shared" si="46"/>
        <v>0</v>
      </c>
      <c r="CZ54" s="15">
        <f t="shared" si="1"/>
        <v>0</v>
      </c>
      <c r="DA54" s="16">
        <v>0</v>
      </c>
      <c r="DB54" s="16">
        <v>0</v>
      </c>
      <c r="DC54" s="16">
        <v>0</v>
      </c>
      <c r="DD54" s="16">
        <v>0</v>
      </c>
      <c r="DE54" s="16">
        <f t="shared" si="47"/>
        <v>0</v>
      </c>
      <c r="DF54" s="16">
        <f t="shared" si="48"/>
        <v>0</v>
      </c>
      <c r="DG54" s="16">
        <f t="shared" si="49"/>
        <v>0</v>
      </c>
      <c r="DH54" s="16">
        <f t="shared" si="50"/>
        <v>0</v>
      </c>
      <c r="DI54" s="16">
        <f t="shared" si="51"/>
        <v>0</v>
      </c>
      <c r="DJ54" s="16">
        <f t="shared" si="52"/>
        <v>0</v>
      </c>
      <c r="DK54" s="16">
        <v>0</v>
      </c>
      <c r="DL54" s="16">
        <v>0</v>
      </c>
      <c r="DM54" s="16">
        <v>0</v>
      </c>
      <c r="DN54" s="16">
        <v>0</v>
      </c>
      <c r="DO54" s="6">
        <f t="shared" si="53"/>
        <v>0</v>
      </c>
      <c r="DP54" s="16">
        <f t="shared" si="54"/>
        <v>0</v>
      </c>
      <c r="DQ54" s="16">
        <f t="shared" si="55"/>
        <v>0</v>
      </c>
      <c r="DR54" s="16">
        <f t="shared" si="56"/>
        <v>0</v>
      </c>
      <c r="DS54" s="14">
        <f t="shared" si="57"/>
        <v>0</v>
      </c>
      <c r="DT54" s="14">
        <f t="shared" si="58"/>
        <v>0</v>
      </c>
      <c r="DU54" s="14">
        <f t="shared" si="59"/>
        <v>0</v>
      </c>
      <c r="DV54" s="14">
        <f t="shared" si="60"/>
        <v>544.89</v>
      </c>
      <c r="DW54" s="9">
        <v>134</v>
      </c>
      <c r="DX54" s="9" t="s">
        <v>325</v>
      </c>
      <c r="DY54" s="9" t="s">
        <v>326</v>
      </c>
      <c r="DZ54" s="9" t="s">
        <v>327</v>
      </c>
      <c r="EA54" s="9" t="s">
        <v>134</v>
      </c>
      <c r="EB54" s="9" t="s">
        <v>328</v>
      </c>
      <c r="EC54" s="9">
        <v>30414047</v>
      </c>
    </row>
    <row r="55" spans="1:133" x14ac:dyDescent="0.25">
      <c r="A55" s="17" t="s">
        <v>329</v>
      </c>
      <c r="B55" s="10">
        <v>1</v>
      </c>
      <c r="C55" s="10">
        <v>1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1">
        <v>0</v>
      </c>
      <c r="M55" s="12">
        <v>0</v>
      </c>
      <c r="N55" s="12">
        <v>0</v>
      </c>
      <c r="O55" s="12">
        <v>0</v>
      </c>
      <c r="P55" s="11">
        <f t="shared" si="2"/>
        <v>0</v>
      </c>
      <c r="Q55" s="12">
        <f t="shared" si="3"/>
        <v>3913.2</v>
      </c>
      <c r="R55" s="12">
        <f t="shared" si="4"/>
        <v>2757.84</v>
      </c>
      <c r="S55" s="12">
        <f t="shared" si="5"/>
        <v>2859.99</v>
      </c>
      <c r="T55" s="11">
        <f t="shared" si="6"/>
        <v>9531.0299999999988</v>
      </c>
      <c r="U55" s="11">
        <f t="shared" si="7"/>
        <v>9531.0299999999988</v>
      </c>
      <c r="V55" s="13">
        <v>653.38</v>
      </c>
      <c r="W55" s="14">
        <v>271.43</v>
      </c>
      <c r="X55" s="14">
        <v>62.34</v>
      </c>
      <c r="Y55" s="12">
        <v>52.15</v>
      </c>
      <c r="Z55" s="13">
        <f t="shared" si="8"/>
        <v>385.91999999999996</v>
      </c>
      <c r="AA55" s="12">
        <f t="shared" si="9"/>
        <v>4347.83</v>
      </c>
      <c r="AB55" s="14">
        <v>0</v>
      </c>
      <c r="AC55" s="14">
        <v>0</v>
      </c>
      <c r="AD55" s="13">
        <f t="shared" si="10"/>
        <v>4347.83</v>
      </c>
      <c r="AE55" s="13">
        <f t="shared" si="11"/>
        <v>5387.13</v>
      </c>
      <c r="AF55" s="13">
        <v>0</v>
      </c>
      <c r="AG55" s="14">
        <v>0</v>
      </c>
      <c r="AH55" s="14">
        <v>0</v>
      </c>
      <c r="AI55" s="12">
        <v>0</v>
      </c>
      <c r="AJ55" s="13">
        <f t="shared" si="12"/>
        <v>0</v>
      </c>
      <c r="AK55" s="12">
        <f t="shared" si="13"/>
        <v>1552.8</v>
      </c>
      <c r="AL55" s="14">
        <v>0</v>
      </c>
      <c r="AM55" s="14">
        <v>0</v>
      </c>
      <c r="AN55" s="13">
        <f t="shared" si="14"/>
        <v>1552.8</v>
      </c>
      <c r="AO55" s="13">
        <f t="shared" si="15"/>
        <v>1552.8</v>
      </c>
      <c r="AP55" s="13">
        <v>0</v>
      </c>
      <c r="AQ55" s="14">
        <v>0</v>
      </c>
      <c r="AR55" s="14">
        <v>0</v>
      </c>
      <c r="AS55" s="12">
        <v>0</v>
      </c>
      <c r="AT55" s="13">
        <f t="shared" si="16"/>
        <v>0</v>
      </c>
      <c r="AU55" s="12">
        <f t="shared" si="17"/>
        <v>1118.69</v>
      </c>
      <c r="AV55" s="14">
        <v>0</v>
      </c>
      <c r="AW55" s="14">
        <v>0</v>
      </c>
      <c r="AX55" s="13">
        <f t="shared" si="18"/>
        <v>1118.69</v>
      </c>
      <c r="AY55" s="13">
        <f t="shared" si="19"/>
        <v>1118.69</v>
      </c>
      <c r="AZ55" s="13">
        <f t="shared" si="0"/>
        <v>8058.6200000000008</v>
      </c>
      <c r="BA55" s="13">
        <v>0</v>
      </c>
      <c r="BB55" s="14">
        <v>0</v>
      </c>
      <c r="BC55" s="14">
        <v>0</v>
      </c>
      <c r="BD55" s="14">
        <v>0</v>
      </c>
      <c r="BE55" s="13">
        <f t="shared" si="20"/>
        <v>0</v>
      </c>
      <c r="BF55" s="14">
        <f t="shared" si="21"/>
        <v>544.5</v>
      </c>
      <c r="BG55" s="14">
        <f t="shared" si="22"/>
        <v>209.53</v>
      </c>
      <c r="BH55" s="14">
        <f t="shared" si="23"/>
        <v>209.54</v>
      </c>
      <c r="BI55" s="13">
        <f t="shared" si="24"/>
        <v>963.56999999999994</v>
      </c>
      <c r="BJ55" s="13">
        <f t="shared" si="25"/>
        <v>963.56999999999994</v>
      </c>
      <c r="BK55" s="13">
        <v>0</v>
      </c>
      <c r="BL55" s="14">
        <v>0</v>
      </c>
      <c r="BM55" s="14">
        <v>0</v>
      </c>
      <c r="BN55" s="14">
        <v>0</v>
      </c>
      <c r="BO55" s="13">
        <f t="shared" si="26"/>
        <v>0</v>
      </c>
      <c r="BP55" s="14">
        <f t="shared" si="27"/>
        <v>105.59</v>
      </c>
      <c r="BQ55" s="14">
        <f t="shared" si="28"/>
        <v>66.739999999999995</v>
      </c>
      <c r="BR55" s="14">
        <v>0</v>
      </c>
      <c r="BS55" s="13">
        <f t="shared" si="29"/>
        <v>172.32999999999998</v>
      </c>
      <c r="BT55" s="13">
        <f t="shared" si="30"/>
        <v>172.32999999999998</v>
      </c>
      <c r="BU55" s="11">
        <v>0</v>
      </c>
      <c r="BV55" s="14">
        <v>0</v>
      </c>
      <c r="BW55" s="14">
        <v>0</v>
      </c>
      <c r="BX55" s="14">
        <v>0</v>
      </c>
      <c r="BY55" s="11">
        <f t="shared" si="31"/>
        <v>0</v>
      </c>
      <c r="BZ55" s="14">
        <f t="shared" si="32"/>
        <v>140.25</v>
      </c>
      <c r="CA55" s="14">
        <f t="shared" si="33"/>
        <v>140.25</v>
      </c>
      <c r="CB55" s="14">
        <f t="shared" si="34"/>
        <v>161.31</v>
      </c>
      <c r="CC55" s="11">
        <f t="shared" si="35"/>
        <v>441.81</v>
      </c>
      <c r="CD55" s="11">
        <f t="shared" si="36"/>
        <v>441.81</v>
      </c>
      <c r="CE55" s="15">
        <v>0</v>
      </c>
      <c r="CF55" s="16">
        <v>0</v>
      </c>
      <c r="CG55" s="16">
        <v>0</v>
      </c>
      <c r="CH55" s="16">
        <v>0</v>
      </c>
      <c r="CI55" s="15">
        <f t="shared" si="37"/>
        <v>0</v>
      </c>
      <c r="CJ55" s="16">
        <f t="shared" si="38"/>
        <v>26.43</v>
      </c>
      <c r="CK55" s="16">
        <f t="shared" si="39"/>
        <v>25.49</v>
      </c>
      <c r="CL55" s="16">
        <f t="shared" si="40"/>
        <v>30.06</v>
      </c>
      <c r="CM55" s="15">
        <f t="shared" si="41"/>
        <v>81.98</v>
      </c>
      <c r="CN55" s="15">
        <f t="shared" si="42"/>
        <v>81.98</v>
      </c>
      <c r="CO55" s="15">
        <v>0</v>
      </c>
      <c r="CP55" s="15">
        <v>0</v>
      </c>
      <c r="CQ55" s="16">
        <v>0</v>
      </c>
      <c r="CR55" s="16">
        <v>0</v>
      </c>
      <c r="CS55" s="16">
        <v>0</v>
      </c>
      <c r="CT55" s="15">
        <f t="shared" si="43"/>
        <v>0</v>
      </c>
      <c r="CU55" s="16">
        <f t="shared" si="44"/>
        <v>159.12</v>
      </c>
      <c r="CV55" s="16">
        <v>0</v>
      </c>
      <c r="CW55" s="16">
        <v>0</v>
      </c>
      <c r="CX55" s="15">
        <f t="shared" si="45"/>
        <v>159.12</v>
      </c>
      <c r="CY55" s="15">
        <f t="shared" si="46"/>
        <v>159.12</v>
      </c>
      <c r="CZ55" s="15">
        <f t="shared" si="1"/>
        <v>855.24</v>
      </c>
      <c r="DA55" s="16">
        <v>0</v>
      </c>
      <c r="DB55" s="16">
        <v>0</v>
      </c>
      <c r="DC55" s="16">
        <v>0</v>
      </c>
      <c r="DD55" s="16">
        <v>0</v>
      </c>
      <c r="DE55" s="16">
        <f t="shared" si="47"/>
        <v>0</v>
      </c>
      <c r="DF55" s="16">
        <f t="shared" si="48"/>
        <v>1295.67</v>
      </c>
      <c r="DG55" s="16">
        <f t="shared" si="49"/>
        <v>1042.52</v>
      </c>
      <c r="DH55" s="16">
        <f t="shared" si="50"/>
        <v>935.3</v>
      </c>
      <c r="DI55" s="16">
        <f t="shared" si="51"/>
        <v>3273.49</v>
      </c>
      <c r="DJ55" s="16">
        <f t="shared" si="52"/>
        <v>3273.49</v>
      </c>
      <c r="DK55" s="16">
        <v>0</v>
      </c>
      <c r="DL55" s="16">
        <v>0</v>
      </c>
      <c r="DM55" s="16">
        <v>0</v>
      </c>
      <c r="DN55" s="16">
        <v>0</v>
      </c>
      <c r="DO55" s="6">
        <f t="shared" si="53"/>
        <v>0</v>
      </c>
      <c r="DP55" s="16">
        <f t="shared" si="54"/>
        <v>77.42</v>
      </c>
      <c r="DQ55" s="16">
        <f t="shared" si="55"/>
        <v>77.42</v>
      </c>
      <c r="DR55" s="16">
        <f t="shared" si="56"/>
        <v>52.89</v>
      </c>
      <c r="DS55" s="14">
        <f t="shared" si="57"/>
        <v>207.73000000000002</v>
      </c>
      <c r="DT55" s="14">
        <f t="shared" si="58"/>
        <v>207.73000000000002</v>
      </c>
      <c r="DU55" s="14">
        <f t="shared" si="59"/>
        <v>3481.22</v>
      </c>
      <c r="DV55" s="14">
        <f t="shared" si="60"/>
        <v>22889.680000000004</v>
      </c>
      <c r="DW55" s="9">
        <v>65</v>
      </c>
      <c r="DX55" s="9" t="s">
        <v>329</v>
      </c>
      <c r="DY55" s="9" t="s">
        <v>168</v>
      </c>
      <c r="DZ55" s="9" t="s">
        <v>330</v>
      </c>
      <c r="EA55" s="9" t="s">
        <v>276</v>
      </c>
      <c r="EB55" s="9" t="s">
        <v>331</v>
      </c>
      <c r="EC55" s="9">
        <v>13196597</v>
      </c>
    </row>
    <row r="56" spans="1:133" x14ac:dyDescent="0.25">
      <c r="A56" s="9" t="s">
        <v>332</v>
      </c>
      <c r="B56" s="10">
        <v>1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1">
        <v>6391.76</v>
      </c>
      <c r="M56" s="12">
        <v>0</v>
      </c>
      <c r="N56" s="12">
        <v>0</v>
      </c>
      <c r="O56" s="12">
        <v>1108.7</v>
      </c>
      <c r="P56" s="11">
        <f t="shared" si="2"/>
        <v>1108.7</v>
      </c>
      <c r="Q56" s="12">
        <f t="shared" si="3"/>
        <v>3913.2</v>
      </c>
      <c r="R56" s="12">
        <f t="shared" si="4"/>
        <v>2757.84</v>
      </c>
      <c r="S56" s="12">
        <f t="shared" si="5"/>
        <v>2859.99</v>
      </c>
      <c r="T56" s="11">
        <f t="shared" si="6"/>
        <v>9531.0299999999988</v>
      </c>
      <c r="U56" s="11">
        <f t="shared" si="7"/>
        <v>17031.489999999998</v>
      </c>
      <c r="V56" s="13">
        <v>57044.41</v>
      </c>
      <c r="W56" s="14">
        <v>21664.44</v>
      </c>
      <c r="X56" s="14">
        <v>18180.13</v>
      </c>
      <c r="Y56" s="12">
        <v>20016.240000000002</v>
      </c>
      <c r="Z56" s="13">
        <f t="shared" si="8"/>
        <v>59860.81</v>
      </c>
      <c r="AA56" s="12">
        <f t="shared" si="9"/>
        <v>4347.83</v>
      </c>
      <c r="AB56" s="14">
        <v>0</v>
      </c>
      <c r="AC56" s="14">
        <v>0</v>
      </c>
      <c r="AD56" s="13">
        <f t="shared" si="10"/>
        <v>4347.83</v>
      </c>
      <c r="AE56" s="13">
        <f t="shared" si="11"/>
        <v>121253.05</v>
      </c>
      <c r="AF56" s="13">
        <v>10417.98</v>
      </c>
      <c r="AG56" s="14">
        <v>663.85</v>
      </c>
      <c r="AH56" s="14">
        <v>2819.93</v>
      </c>
      <c r="AI56" s="12">
        <v>3006.83</v>
      </c>
      <c r="AJ56" s="13">
        <f t="shared" si="12"/>
        <v>6490.61</v>
      </c>
      <c r="AK56" s="12">
        <f t="shared" si="13"/>
        <v>1552.8</v>
      </c>
      <c r="AL56" s="14">
        <v>0</v>
      </c>
      <c r="AM56" s="14">
        <v>0</v>
      </c>
      <c r="AN56" s="13">
        <f t="shared" si="14"/>
        <v>1552.8</v>
      </c>
      <c r="AO56" s="13">
        <f t="shared" si="15"/>
        <v>18461.39</v>
      </c>
      <c r="AP56" s="13">
        <v>93092.44</v>
      </c>
      <c r="AQ56" s="14">
        <v>30991.06</v>
      </c>
      <c r="AR56" s="14">
        <v>40770.480000000003</v>
      </c>
      <c r="AS56" s="12">
        <v>38871.33</v>
      </c>
      <c r="AT56" s="13">
        <f t="shared" si="16"/>
        <v>110632.87000000001</v>
      </c>
      <c r="AU56" s="12">
        <f t="shared" si="17"/>
        <v>1118.69</v>
      </c>
      <c r="AV56" s="14">
        <v>0</v>
      </c>
      <c r="AW56" s="14">
        <v>0</v>
      </c>
      <c r="AX56" s="13">
        <f t="shared" si="18"/>
        <v>1118.69</v>
      </c>
      <c r="AY56" s="13">
        <f t="shared" si="19"/>
        <v>204844</v>
      </c>
      <c r="AZ56" s="13">
        <f t="shared" si="0"/>
        <v>344558.44</v>
      </c>
      <c r="BA56" s="13">
        <v>1906.32</v>
      </c>
      <c r="BB56" s="14">
        <v>953.16</v>
      </c>
      <c r="BC56" s="14">
        <v>953.16</v>
      </c>
      <c r="BD56" s="14">
        <v>953.16</v>
      </c>
      <c r="BE56" s="13">
        <f t="shared" si="20"/>
        <v>2859.48</v>
      </c>
      <c r="BF56" s="14">
        <f t="shared" si="21"/>
        <v>544.5</v>
      </c>
      <c r="BG56" s="14">
        <f t="shared" si="22"/>
        <v>209.53</v>
      </c>
      <c r="BH56" s="14">
        <f t="shared" si="23"/>
        <v>209.54</v>
      </c>
      <c r="BI56" s="13">
        <f t="shared" si="24"/>
        <v>963.56999999999994</v>
      </c>
      <c r="BJ56" s="13">
        <f t="shared" si="25"/>
        <v>5729.37</v>
      </c>
      <c r="BK56" s="13">
        <v>0</v>
      </c>
      <c r="BL56" s="14">
        <v>0</v>
      </c>
      <c r="BM56" s="14">
        <v>0</v>
      </c>
      <c r="BN56" s="14">
        <v>0</v>
      </c>
      <c r="BO56" s="13">
        <f t="shared" si="26"/>
        <v>0</v>
      </c>
      <c r="BP56" s="14">
        <f t="shared" si="27"/>
        <v>105.59</v>
      </c>
      <c r="BQ56" s="14">
        <f t="shared" si="28"/>
        <v>66.739999999999995</v>
      </c>
      <c r="BR56" s="14">
        <v>0</v>
      </c>
      <c r="BS56" s="13">
        <f t="shared" si="29"/>
        <v>172.32999999999998</v>
      </c>
      <c r="BT56" s="13">
        <f t="shared" si="30"/>
        <v>172.32999999999998</v>
      </c>
      <c r="BU56" s="11">
        <v>0</v>
      </c>
      <c r="BV56" s="14">
        <v>0</v>
      </c>
      <c r="BW56" s="14">
        <v>0</v>
      </c>
      <c r="BX56" s="14">
        <v>0</v>
      </c>
      <c r="BY56" s="11">
        <f t="shared" si="31"/>
        <v>0</v>
      </c>
      <c r="BZ56" s="14">
        <f t="shared" si="32"/>
        <v>140.25</v>
      </c>
      <c r="CA56" s="14">
        <f t="shared" si="33"/>
        <v>140.25</v>
      </c>
      <c r="CB56" s="14">
        <f t="shared" si="34"/>
        <v>161.31</v>
      </c>
      <c r="CC56" s="11">
        <f t="shared" si="35"/>
        <v>441.81</v>
      </c>
      <c r="CD56" s="11">
        <f t="shared" si="36"/>
        <v>441.81</v>
      </c>
      <c r="CE56" s="15">
        <v>0</v>
      </c>
      <c r="CF56" s="16">
        <v>0</v>
      </c>
      <c r="CG56" s="16">
        <v>0</v>
      </c>
      <c r="CH56" s="16">
        <v>0</v>
      </c>
      <c r="CI56" s="15">
        <f t="shared" si="37"/>
        <v>0</v>
      </c>
      <c r="CJ56" s="16">
        <f t="shared" si="38"/>
        <v>26.43</v>
      </c>
      <c r="CK56" s="16">
        <f t="shared" si="39"/>
        <v>25.49</v>
      </c>
      <c r="CL56" s="16">
        <f t="shared" si="40"/>
        <v>30.06</v>
      </c>
      <c r="CM56" s="15">
        <f t="shared" si="41"/>
        <v>81.98</v>
      </c>
      <c r="CN56" s="15">
        <f t="shared" si="42"/>
        <v>81.98</v>
      </c>
      <c r="CO56" s="15">
        <v>0</v>
      </c>
      <c r="CP56" s="15">
        <v>0</v>
      </c>
      <c r="CQ56" s="16">
        <v>0</v>
      </c>
      <c r="CR56" s="16">
        <v>0</v>
      </c>
      <c r="CS56" s="16">
        <v>0</v>
      </c>
      <c r="CT56" s="15">
        <f t="shared" si="43"/>
        <v>0</v>
      </c>
      <c r="CU56" s="16">
        <f t="shared" si="44"/>
        <v>159.12</v>
      </c>
      <c r="CV56" s="16">
        <v>0</v>
      </c>
      <c r="CW56" s="16">
        <v>0</v>
      </c>
      <c r="CX56" s="15">
        <f t="shared" si="45"/>
        <v>159.12</v>
      </c>
      <c r="CY56" s="15">
        <f t="shared" si="46"/>
        <v>159.12</v>
      </c>
      <c r="CZ56" s="15">
        <f t="shared" si="1"/>
        <v>855.24</v>
      </c>
      <c r="DA56" s="16">
        <v>13320</v>
      </c>
      <c r="DB56" s="16">
        <v>3840</v>
      </c>
      <c r="DC56" s="16">
        <v>4920</v>
      </c>
      <c r="DD56" s="16">
        <v>4680</v>
      </c>
      <c r="DE56" s="16">
        <f t="shared" si="47"/>
        <v>13440</v>
      </c>
      <c r="DF56" s="16">
        <f t="shared" si="48"/>
        <v>1295.67</v>
      </c>
      <c r="DG56" s="16">
        <f t="shared" si="49"/>
        <v>1042.52</v>
      </c>
      <c r="DH56" s="16">
        <f t="shared" si="50"/>
        <v>935.3</v>
      </c>
      <c r="DI56" s="16">
        <f t="shared" si="51"/>
        <v>3273.49</v>
      </c>
      <c r="DJ56" s="16">
        <f t="shared" si="52"/>
        <v>30033.489999999998</v>
      </c>
      <c r="DK56" s="16">
        <v>0</v>
      </c>
      <c r="DL56" s="16">
        <v>0</v>
      </c>
      <c r="DM56" s="16">
        <v>0</v>
      </c>
      <c r="DN56" s="16">
        <v>0</v>
      </c>
      <c r="DO56" s="6">
        <f t="shared" si="53"/>
        <v>0</v>
      </c>
      <c r="DP56" s="16">
        <f t="shared" si="54"/>
        <v>77.42</v>
      </c>
      <c r="DQ56" s="16">
        <f t="shared" si="55"/>
        <v>77.42</v>
      </c>
      <c r="DR56" s="16">
        <f t="shared" si="56"/>
        <v>52.89</v>
      </c>
      <c r="DS56" s="14">
        <f t="shared" si="57"/>
        <v>207.73000000000002</v>
      </c>
      <c r="DT56" s="14">
        <f t="shared" si="58"/>
        <v>207.73000000000002</v>
      </c>
      <c r="DU56" s="14">
        <f t="shared" si="59"/>
        <v>30241.219999999998</v>
      </c>
      <c r="DV56" s="14">
        <f t="shared" si="60"/>
        <v>398415.75999999995</v>
      </c>
      <c r="DW56" s="9">
        <v>54</v>
      </c>
      <c r="DX56" s="9" t="s">
        <v>332</v>
      </c>
      <c r="DY56" s="9" t="s">
        <v>150</v>
      </c>
      <c r="DZ56" s="9" t="s">
        <v>333</v>
      </c>
      <c r="EA56" s="9" t="s">
        <v>134</v>
      </c>
      <c r="EB56" s="9" t="s">
        <v>334</v>
      </c>
      <c r="EC56" s="9">
        <v>11151572</v>
      </c>
    </row>
    <row r="57" spans="1:133" x14ac:dyDescent="0.25">
      <c r="A57" s="9" t="s">
        <v>335</v>
      </c>
      <c r="B57" s="10">
        <v>1</v>
      </c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1">
        <v>0</v>
      </c>
      <c r="M57" s="12">
        <v>0</v>
      </c>
      <c r="N57" s="12">
        <v>0</v>
      </c>
      <c r="O57" s="12">
        <v>0</v>
      </c>
      <c r="P57" s="11">
        <f t="shared" si="2"/>
        <v>0</v>
      </c>
      <c r="Q57" s="12">
        <f t="shared" si="3"/>
        <v>3913.2</v>
      </c>
      <c r="R57" s="12">
        <f t="shared" si="4"/>
        <v>2757.84</v>
      </c>
      <c r="S57" s="12">
        <f t="shared" si="5"/>
        <v>2859.99</v>
      </c>
      <c r="T57" s="11">
        <f t="shared" si="6"/>
        <v>9531.0299999999988</v>
      </c>
      <c r="U57" s="11">
        <f t="shared" si="7"/>
        <v>9531.0299999999988</v>
      </c>
      <c r="V57" s="13">
        <v>4474.32</v>
      </c>
      <c r="W57" s="14">
        <v>850.7</v>
      </c>
      <c r="X57" s="14">
        <v>979.04</v>
      </c>
      <c r="Y57" s="12">
        <v>442.76</v>
      </c>
      <c r="Z57" s="13">
        <f t="shared" si="8"/>
        <v>2272.5</v>
      </c>
      <c r="AA57" s="12">
        <f t="shared" si="9"/>
        <v>4347.83</v>
      </c>
      <c r="AB57" s="14">
        <v>0</v>
      </c>
      <c r="AC57" s="14">
        <v>0</v>
      </c>
      <c r="AD57" s="13">
        <f t="shared" si="10"/>
        <v>4347.83</v>
      </c>
      <c r="AE57" s="13">
        <f t="shared" si="11"/>
        <v>11094.65</v>
      </c>
      <c r="AF57" s="13">
        <v>0</v>
      </c>
      <c r="AG57" s="14">
        <v>0</v>
      </c>
      <c r="AH57" s="14">
        <v>0</v>
      </c>
      <c r="AI57" s="12">
        <v>0</v>
      </c>
      <c r="AJ57" s="13">
        <f t="shared" si="12"/>
        <v>0</v>
      </c>
      <c r="AK57" s="12">
        <f t="shared" si="13"/>
        <v>1552.8</v>
      </c>
      <c r="AL57" s="14">
        <v>0</v>
      </c>
      <c r="AM57" s="14">
        <v>0</v>
      </c>
      <c r="AN57" s="13">
        <f t="shared" si="14"/>
        <v>1552.8</v>
      </c>
      <c r="AO57" s="13">
        <f t="shared" si="15"/>
        <v>1552.8</v>
      </c>
      <c r="AP57" s="13">
        <v>0</v>
      </c>
      <c r="AQ57" s="14">
        <v>0</v>
      </c>
      <c r="AR57" s="14">
        <v>0</v>
      </c>
      <c r="AS57" s="12">
        <v>0</v>
      </c>
      <c r="AT57" s="13">
        <f t="shared" si="16"/>
        <v>0</v>
      </c>
      <c r="AU57" s="12">
        <f t="shared" si="17"/>
        <v>1118.69</v>
      </c>
      <c r="AV57" s="14">
        <v>0</v>
      </c>
      <c r="AW57" s="14">
        <v>0</v>
      </c>
      <c r="AX57" s="13">
        <f t="shared" si="18"/>
        <v>1118.69</v>
      </c>
      <c r="AY57" s="13">
        <f t="shared" si="19"/>
        <v>1118.69</v>
      </c>
      <c r="AZ57" s="13">
        <f t="shared" si="0"/>
        <v>13766.14</v>
      </c>
      <c r="BA57" s="13">
        <v>0</v>
      </c>
      <c r="BB57" s="14">
        <v>0</v>
      </c>
      <c r="BC57" s="14">
        <v>0</v>
      </c>
      <c r="BD57" s="14">
        <v>0</v>
      </c>
      <c r="BE57" s="13">
        <f t="shared" si="20"/>
        <v>0</v>
      </c>
      <c r="BF57" s="14">
        <f t="shared" si="21"/>
        <v>544.5</v>
      </c>
      <c r="BG57" s="14">
        <f t="shared" si="22"/>
        <v>209.53</v>
      </c>
      <c r="BH57" s="14">
        <f t="shared" si="23"/>
        <v>209.54</v>
      </c>
      <c r="BI57" s="13">
        <f t="shared" si="24"/>
        <v>963.56999999999994</v>
      </c>
      <c r="BJ57" s="13">
        <f t="shared" si="25"/>
        <v>963.56999999999994</v>
      </c>
      <c r="BK57" s="13">
        <v>0</v>
      </c>
      <c r="BL57" s="14">
        <v>0</v>
      </c>
      <c r="BM57" s="14">
        <v>0</v>
      </c>
      <c r="BN57" s="14">
        <v>0</v>
      </c>
      <c r="BO57" s="13">
        <f t="shared" si="26"/>
        <v>0</v>
      </c>
      <c r="BP57" s="14">
        <f t="shared" si="27"/>
        <v>105.59</v>
      </c>
      <c r="BQ57" s="14">
        <f t="shared" si="28"/>
        <v>66.739999999999995</v>
      </c>
      <c r="BR57" s="14">
        <v>0</v>
      </c>
      <c r="BS57" s="13">
        <f t="shared" si="29"/>
        <v>172.32999999999998</v>
      </c>
      <c r="BT57" s="13">
        <f t="shared" si="30"/>
        <v>172.32999999999998</v>
      </c>
      <c r="BU57" s="11">
        <v>0</v>
      </c>
      <c r="BV57" s="14">
        <v>0</v>
      </c>
      <c r="BW57" s="14">
        <v>0</v>
      </c>
      <c r="BX57" s="14">
        <v>0</v>
      </c>
      <c r="BY57" s="11">
        <f t="shared" si="31"/>
        <v>0</v>
      </c>
      <c r="BZ57" s="14">
        <f t="shared" si="32"/>
        <v>140.25</v>
      </c>
      <c r="CA57" s="14">
        <f t="shared" si="33"/>
        <v>140.25</v>
      </c>
      <c r="CB57" s="14">
        <f t="shared" si="34"/>
        <v>161.31</v>
      </c>
      <c r="CC57" s="11">
        <f t="shared" si="35"/>
        <v>441.81</v>
      </c>
      <c r="CD57" s="11">
        <f t="shared" si="36"/>
        <v>441.81</v>
      </c>
      <c r="CE57" s="15">
        <v>0</v>
      </c>
      <c r="CF57" s="16">
        <v>0</v>
      </c>
      <c r="CG57" s="16">
        <v>0</v>
      </c>
      <c r="CH57" s="16">
        <v>0</v>
      </c>
      <c r="CI57" s="15">
        <f t="shared" si="37"/>
        <v>0</v>
      </c>
      <c r="CJ57" s="16">
        <f t="shared" si="38"/>
        <v>26.43</v>
      </c>
      <c r="CK57" s="16">
        <f t="shared" si="39"/>
        <v>25.49</v>
      </c>
      <c r="CL57" s="16">
        <f t="shared" si="40"/>
        <v>30.06</v>
      </c>
      <c r="CM57" s="15">
        <f t="shared" si="41"/>
        <v>81.98</v>
      </c>
      <c r="CN57" s="15">
        <f t="shared" si="42"/>
        <v>81.98</v>
      </c>
      <c r="CO57" s="15">
        <v>0</v>
      </c>
      <c r="CP57" s="15">
        <v>0</v>
      </c>
      <c r="CQ57" s="16">
        <v>0</v>
      </c>
      <c r="CR57" s="16">
        <v>0</v>
      </c>
      <c r="CS57" s="16">
        <v>0</v>
      </c>
      <c r="CT57" s="15">
        <f t="shared" si="43"/>
        <v>0</v>
      </c>
      <c r="CU57" s="16">
        <f t="shared" si="44"/>
        <v>159.12</v>
      </c>
      <c r="CV57" s="16">
        <v>0</v>
      </c>
      <c r="CW57" s="16">
        <v>0</v>
      </c>
      <c r="CX57" s="15">
        <f t="shared" si="45"/>
        <v>159.12</v>
      </c>
      <c r="CY57" s="15">
        <f t="shared" si="46"/>
        <v>159.12</v>
      </c>
      <c r="CZ57" s="15">
        <f t="shared" si="1"/>
        <v>855.24</v>
      </c>
      <c r="DA57" s="16">
        <v>0</v>
      </c>
      <c r="DB57" s="16">
        <v>0</v>
      </c>
      <c r="DC57" s="16">
        <v>0</v>
      </c>
      <c r="DD57" s="16">
        <v>0</v>
      </c>
      <c r="DE57" s="16">
        <f t="shared" si="47"/>
        <v>0</v>
      </c>
      <c r="DF57" s="16">
        <f t="shared" si="48"/>
        <v>1295.67</v>
      </c>
      <c r="DG57" s="16">
        <f t="shared" si="49"/>
        <v>1042.52</v>
      </c>
      <c r="DH57" s="16">
        <f t="shared" si="50"/>
        <v>935.3</v>
      </c>
      <c r="DI57" s="16">
        <f t="shared" si="51"/>
        <v>3273.49</v>
      </c>
      <c r="DJ57" s="16">
        <f t="shared" si="52"/>
        <v>3273.49</v>
      </c>
      <c r="DK57" s="16">
        <v>0</v>
      </c>
      <c r="DL57" s="16">
        <v>0</v>
      </c>
      <c r="DM57" s="16">
        <v>0</v>
      </c>
      <c r="DN57" s="16">
        <v>0</v>
      </c>
      <c r="DO57" s="6">
        <f t="shared" si="53"/>
        <v>0</v>
      </c>
      <c r="DP57" s="16">
        <f t="shared" si="54"/>
        <v>77.42</v>
      </c>
      <c r="DQ57" s="16">
        <f t="shared" si="55"/>
        <v>77.42</v>
      </c>
      <c r="DR57" s="16">
        <f t="shared" si="56"/>
        <v>52.89</v>
      </c>
      <c r="DS57" s="14">
        <f t="shared" si="57"/>
        <v>207.73000000000002</v>
      </c>
      <c r="DT57" s="14">
        <f t="shared" si="58"/>
        <v>207.73000000000002</v>
      </c>
      <c r="DU57" s="14">
        <f t="shared" si="59"/>
        <v>3481.22</v>
      </c>
      <c r="DV57" s="14">
        <f t="shared" si="60"/>
        <v>28597.200000000001</v>
      </c>
      <c r="DW57" s="9">
        <v>11</v>
      </c>
      <c r="DX57" s="9" t="s">
        <v>335</v>
      </c>
      <c r="DY57" s="9" t="s">
        <v>336</v>
      </c>
      <c r="DZ57" s="9"/>
      <c r="EA57" s="9" t="s">
        <v>134</v>
      </c>
      <c r="EB57" s="9" t="s">
        <v>266</v>
      </c>
      <c r="EC57" s="9">
        <v>8244787</v>
      </c>
    </row>
    <row r="58" spans="1:133" x14ac:dyDescent="0.25">
      <c r="A58" s="9" t="s">
        <v>337</v>
      </c>
      <c r="B58" s="10">
        <v>1</v>
      </c>
      <c r="C58" s="10">
        <v>1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1">
        <v>0</v>
      </c>
      <c r="M58" s="12">
        <v>0</v>
      </c>
      <c r="N58" s="12">
        <v>0</v>
      </c>
      <c r="O58" s="12">
        <v>0</v>
      </c>
      <c r="P58" s="11">
        <f t="shared" si="2"/>
        <v>0</v>
      </c>
      <c r="Q58" s="12">
        <f t="shared" si="3"/>
        <v>3913.2</v>
      </c>
      <c r="R58" s="12">
        <f t="shared" si="4"/>
        <v>2757.84</v>
      </c>
      <c r="S58" s="12">
        <f t="shared" si="5"/>
        <v>2859.99</v>
      </c>
      <c r="T58" s="11">
        <f t="shared" si="6"/>
        <v>9531.0299999999988</v>
      </c>
      <c r="U58" s="11">
        <f t="shared" si="7"/>
        <v>9531.0299999999988</v>
      </c>
      <c r="V58" s="13">
        <v>3131.25</v>
      </c>
      <c r="W58" s="14">
        <v>792.05</v>
      </c>
      <c r="X58" s="14">
        <v>741.3</v>
      </c>
      <c r="Y58" s="12">
        <v>926.09</v>
      </c>
      <c r="Z58" s="13">
        <f t="shared" si="8"/>
        <v>2459.44</v>
      </c>
      <c r="AA58" s="12">
        <f t="shared" si="9"/>
        <v>4347.83</v>
      </c>
      <c r="AB58" s="14">
        <v>0</v>
      </c>
      <c r="AC58" s="14">
        <v>0</v>
      </c>
      <c r="AD58" s="13">
        <f t="shared" si="10"/>
        <v>4347.83</v>
      </c>
      <c r="AE58" s="13">
        <f t="shared" si="11"/>
        <v>9938.52</v>
      </c>
      <c r="AF58" s="13">
        <v>0</v>
      </c>
      <c r="AG58" s="14">
        <v>0</v>
      </c>
      <c r="AH58" s="14">
        <v>0</v>
      </c>
      <c r="AI58" s="12">
        <v>0</v>
      </c>
      <c r="AJ58" s="13">
        <f t="shared" si="12"/>
        <v>0</v>
      </c>
      <c r="AK58" s="12">
        <f t="shared" si="13"/>
        <v>1552.8</v>
      </c>
      <c r="AL58" s="14">
        <v>0</v>
      </c>
      <c r="AM58" s="14">
        <v>0</v>
      </c>
      <c r="AN58" s="13">
        <f t="shared" si="14"/>
        <v>1552.8</v>
      </c>
      <c r="AO58" s="13">
        <f t="shared" si="15"/>
        <v>1552.8</v>
      </c>
      <c r="AP58" s="13">
        <v>0</v>
      </c>
      <c r="AQ58" s="14">
        <v>0</v>
      </c>
      <c r="AR58" s="14">
        <v>0</v>
      </c>
      <c r="AS58" s="12">
        <v>0</v>
      </c>
      <c r="AT58" s="13">
        <f t="shared" si="16"/>
        <v>0</v>
      </c>
      <c r="AU58" s="12">
        <f t="shared" si="17"/>
        <v>1118.69</v>
      </c>
      <c r="AV58" s="14">
        <v>0</v>
      </c>
      <c r="AW58" s="14">
        <v>0</v>
      </c>
      <c r="AX58" s="13">
        <f t="shared" si="18"/>
        <v>1118.69</v>
      </c>
      <c r="AY58" s="13">
        <f t="shared" si="19"/>
        <v>1118.69</v>
      </c>
      <c r="AZ58" s="13">
        <f t="shared" si="0"/>
        <v>12610.01</v>
      </c>
      <c r="BA58" s="13">
        <v>0</v>
      </c>
      <c r="BB58" s="14">
        <v>0</v>
      </c>
      <c r="BC58" s="14">
        <v>0</v>
      </c>
      <c r="BD58" s="14">
        <v>0</v>
      </c>
      <c r="BE58" s="13">
        <f t="shared" si="20"/>
        <v>0</v>
      </c>
      <c r="BF58" s="14">
        <f t="shared" si="21"/>
        <v>544.5</v>
      </c>
      <c r="BG58" s="14">
        <f t="shared" si="22"/>
        <v>209.53</v>
      </c>
      <c r="BH58" s="14">
        <f t="shared" si="23"/>
        <v>209.54</v>
      </c>
      <c r="BI58" s="13">
        <f t="shared" si="24"/>
        <v>963.56999999999994</v>
      </c>
      <c r="BJ58" s="13">
        <f t="shared" si="25"/>
        <v>963.56999999999994</v>
      </c>
      <c r="BK58" s="13">
        <v>0</v>
      </c>
      <c r="BL58" s="14">
        <v>0</v>
      </c>
      <c r="BM58" s="14">
        <v>0</v>
      </c>
      <c r="BN58" s="14">
        <v>0</v>
      </c>
      <c r="BO58" s="13">
        <f t="shared" si="26"/>
        <v>0</v>
      </c>
      <c r="BP58" s="14">
        <f t="shared" si="27"/>
        <v>105.59</v>
      </c>
      <c r="BQ58" s="14">
        <f t="shared" si="28"/>
        <v>66.739999999999995</v>
      </c>
      <c r="BR58" s="14">
        <v>0</v>
      </c>
      <c r="BS58" s="13">
        <f t="shared" si="29"/>
        <v>172.32999999999998</v>
      </c>
      <c r="BT58" s="13">
        <f t="shared" si="30"/>
        <v>172.32999999999998</v>
      </c>
      <c r="BU58" s="11">
        <v>0</v>
      </c>
      <c r="BV58" s="14">
        <v>0</v>
      </c>
      <c r="BW58" s="14">
        <v>0</v>
      </c>
      <c r="BX58" s="14">
        <v>0</v>
      </c>
      <c r="BY58" s="11">
        <f t="shared" si="31"/>
        <v>0</v>
      </c>
      <c r="BZ58" s="14">
        <f t="shared" si="32"/>
        <v>140.25</v>
      </c>
      <c r="CA58" s="14">
        <f t="shared" si="33"/>
        <v>140.25</v>
      </c>
      <c r="CB58" s="14">
        <f t="shared" si="34"/>
        <v>161.31</v>
      </c>
      <c r="CC58" s="11">
        <f t="shared" si="35"/>
        <v>441.81</v>
      </c>
      <c r="CD58" s="11">
        <f t="shared" si="36"/>
        <v>441.81</v>
      </c>
      <c r="CE58" s="15">
        <v>0</v>
      </c>
      <c r="CF58" s="16">
        <v>0</v>
      </c>
      <c r="CG58" s="16">
        <v>0</v>
      </c>
      <c r="CH58" s="16">
        <v>0</v>
      </c>
      <c r="CI58" s="15">
        <f t="shared" si="37"/>
        <v>0</v>
      </c>
      <c r="CJ58" s="16">
        <f t="shared" si="38"/>
        <v>26.43</v>
      </c>
      <c r="CK58" s="16">
        <f t="shared" si="39"/>
        <v>25.49</v>
      </c>
      <c r="CL58" s="16">
        <f t="shared" si="40"/>
        <v>30.06</v>
      </c>
      <c r="CM58" s="15">
        <f t="shared" si="41"/>
        <v>81.98</v>
      </c>
      <c r="CN58" s="15">
        <f t="shared" si="42"/>
        <v>81.98</v>
      </c>
      <c r="CO58" s="15">
        <v>0</v>
      </c>
      <c r="CP58" s="15">
        <v>0</v>
      </c>
      <c r="CQ58" s="16">
        <v>0</v>
      </c>
      <c r="CR58" s="16">
        <v>0</v>
      </c>
      <c r="CS58" s="16">
        <v>0</v>
      </c>
      <c r="CT58" s="15">
        <f t="shared" si="43"/>
        <v>0</v>
      </c>
      <c r="CU58" s="16">
        <f t="shared" si="44"/>
        <v>159.12</v>
      </c>
      <c r="CV58" s="16">
        <v>0</v>
      </c>
      <c r="CW58" s="16">
        <v>0</v>
      </c>
      <c r="CX58" s="15">
        <f t="shared" si="45"/>
        <v>159.12</v>
      </c>
      <c r="CY58" s="15">
        <f t="shared" si="46"/>
        <v>159.12</v>
      </c>
      <c r="CZ58" s="15">
        <f t="shared" si="1"/>
        <v>855.24</v>
      </c>
      <c r="DA58" s="16">
        <v>0</v>
      </c>
      <c r="DB58" s="16">
        <v>0</v>
      </c>
      <c r="DC58" s="16">
        <v>0</v>
      </c>
      <c r="DD58" s="16">
        <v>0</v>
      </c>
      <c r="DE58" s="16">
        <f t="shared" si="47"/>
        <v>0</v>
      </c>
      <c r="DF58" s="16">
        <f t="shared" si="48"/>
        <v>1295.67</v>
      </c>
      <c r="DG58" s="16">
        <f t="shared" si="49"/>
        <v>1042.52</v>
      </c>
      <c r="DH58" s="16">
        <f t="shared" si="50"/>
        <v>935.3</v>
      </c>
      <c r="DI58" s="16">
        <f t="shared" si="51"/>
        <v>3273.49</v>
      </c>
      <c r="DJ58" s="16">
        <f t="shared" si="52"/>
        <v>3273.49</v>
      </c>
      <c r="DK58" s="16">
        <v>0</v>
      </c>
      <c r="DL58" s="16">
        <v>0</v>
      </c>
      <c r="DM58" s="16">
        <v>0</v>
      </c>
      <c r="DN58" s="16">
        <v>0</v>
      </c>
      <c r="DO58" s="6">
        <f t="shared" si="53"/>
        <v>0</v>
      </c>
      <c r="DP58" s="16">
        <f t="shared" si="54"/>
        <v>77.42</v>
      </c>
      <c r="DQ58" s="16">
        <f t="shared" si="55"/>
        <v>77.42</v>
      </c>
      <c r="DR58" s="16">
        <f t="shared" si="56"/>
        <v>52.89</v>
      </c>
      <c r="DS58" s="14">
        <f t="shared" si="57"/>
        <v>207.73000000000002</v>
      </c>
      <c r="DT58" s="14">
        <f t="shared" si="58"/>
        <v>207.73000000000002</v>
      </c>
      <c r="DU58" s="14">
        <f t="shared" si="59"/>
        <v>3481.22</v>
      </c>
      <c r="DV58" s="14">
        <f t="shared" si="60"/>
        <v>27441.070000000003</v>
      </c>
      <c r="DW58" s="9">
        <v>137</v>
      </c>
      <c r="DX58" s="9" t="s">
        <v>337</v>
      </c>
      <c r="DY58" s="9" t="s">
        <v>132</v>
      </c>
      <c r="DZ58" s="9" t="s">
        <v>338</v>
      </c>
      <c r="EA58" s="9" t="s">
        <v>134</v>
      </c>
      <c r="EB58" s="9" t="s">
        <v>339</v>
      </c>
      <c r="EC58" s="9">
        <v>7449849</v>
      </c>
    </row>
    <row r="59" spans="1:133" x14ac:dyDescent="0.25">
      <c r="A59" s="9" t="s">
        <v>340</v>
      </c>
      <c r="B59" s="10">
        <v>1</v>
      </c>
      <c r="C59" s="10">
        <v>1</v>
      </c>
      <c r="D59" s="10">
        <v>1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1">
        <v>0</v>
      </c>
      <c r="M59" s="12">
        <v>0</v>
      </c>
      <c r="N59" s="12">
        <v>0</v>
      </c>
      <c r="O59" s="12">
        <v>0</v>
      </c>
      <c r="P59" s="11">
        <f t="shared" si="2"/>
        <v>0</v>
      </c>
      <c r="Q59" s="12">
        <f t="shared" si="3"/>
        <v>3913.2</v>
      </c>
      <c r="R59" s="12">
        <f t="shared" si="4"/>
        <v>2757.84</v>
      </c>
      <c r="S59" s="12">
        <f t="shared" si="5"/>
        <v>2859.99</v>
      </c>
      <c r="T59" s="11">
        <f t="shared" si="6"/>
        <v>9531.0299999999988</v>
      </c>
      <c r="U59" s="11">
        <f t="shared" si="7"/>
        <v>9531.0299999999988</v>
      </c>
      <c r="V59" s="13">
        <v>3307.06</v>
      </c>
      <c r="W59" s="14">
        <v>729.51</v>
      </c>
      <c r="X59" s="14">
        <v>102.66</v>
      </c>
      <c r="Y59" s="12">
        <v>99.81</v>
      </c>
      <c r="Z59" s="13">
        <f t="shared" si="8"/>
        <v>931.98</v>
      </c>
      <c r="AA59" s="12">
        <f t="shared" si="9"/>
        <v>4347.83</v>
      </c>
      <c r="AB59" s="14">
        <v>0</v>
      </c>
      <c r="AC59" s="14">
        <v>0</v>
      </c>
      <c r="AD59" s="13">
        <f t="shared" si="10"/>
        <v>4347.83</v>
      </c>
      <c r="AE59" s="13">
        <f t="shared" si="11"/>
        <v>8586.869999999999</v>
      </c>
      <c r="AF59" s="13">
        <v>0</v>
      </c>
      <c r="AG59" s="14">
        <v>0</v>
      </c>
      <c r="AH59" s="14">
        <v>0</v>
      </c>
      <c r="AI59" s="12">
        <v>0</v>
      </c>
      <c r="AJ59" s="13">
        <f t="shared" si="12"/>
        <v>0</v>
      </c>
      <c r="AK59" s="12">
        <f t="shared" si="13"/>
        <v>1552.8</v>
      </c>
      <c r="AL59" s="14">
        <v>0</v>
      </c>
      <c r="AM59" s="14">
        <v>0</v>
      </c>
      <c r="AN59" s="13">
        <f t="shared" si="14"/>
        <v>1552.8</v>
      </c>
      <c r="AO59" s="13">
        <f t="shared" si="15"/>
        <v>1552.8</v>
      </c>
      <c r="AP59" s="13">
        <v>0</v>
      </c>
      <c r="AQ59" s="14">
        <v>0</v>
      </c>
      <c r="AR59" s="14">
        <v>0</v>
      </c>
      <c r="AS59" s="12">
        <v>0</v>
      </c>
      <c r="AT59" s="13">
        <f t="shared" si="16"/>
        <v>0</v>
      </c>
      <c r="AU59" s="12">
        <f t="shared" si="17"/>
        <v>1118.69</v>
      </c>
      <c r="AV59" s="14">
        <v>0</v>
      </c>
      <c r="AW59" s="14">
        <v>0</v>
      </c>
      <c r="AX59" s="13">
        <f t="shared" si="18"/>
        <v>1118.69</v>
      </c>
      <c r="AY59" s="13">
        <f t="shared" si="19"/>
        <v>1118.69</v>
      </c>
      <c r="AZ59" s="13">
        <f t="shared" si="0"/>
        <v>11258.359999999999</v>
      </c>
      <c r="BA59" s="13">
        <v>0</v>
      </c>
      <c r="BB59" s="14">
        <v>0</v>
      </c>
      <c r="BC59" s="14">
        <v>0</v>
      </c>
      <c r="BD59" s="14">
        <v>0</v>
      </c>
      <c r="BE59" s="13">
        <f t="shared" si="20"/>
        <v>0</v>
      </c>
      <c r="BF59" s="14">
        <f t="shared" si="21"/>
        <v>544.5</v>
      </c>
      <c r="BG59" s="14">
        <f t="shared" si="22"/>
        <v>209.53</v>
      </c>
      <c r="BH59" s="14">
        <f t="shared" si="23"/>
        <v>209.54</v>
      </c>
      <c r="BI59" s="13">
        <f t="shared" si="24"/>
        <v>963.56999999999994</v>
      </c>
      <c r="BJ59" s="13">
        <f t="shared" si="25"/>
        <v>963.56999999999994</v>
      </c>
      <c r="BK59" s="13">
        <v>0</v>
      </c>
      <c r="BL59" s="14">
        <v>0</v>
      </c>
      <c r="BM59" s="14">
        <v>0</v>
      </c>
      <c r="BN59" s="14">
        <v>0</v>
      </c>
      <c r="BO59" s="13">
        <f t="shared" si="26"/>
        <v>0</v>
      </c>
      <c r="BP59" s="14">
        <f t="shared" si="27"/>
        <v>105.59</v>
      </c>
      <c r="BQ59" s="14">
        <f t="shared" si="28"/>
        <v>66.739999999999995</v>
      </c>
      <c r="BR59" s="14">
        <v>0</v>
      </c>
      <c r="BS59" s="13">
        <f t="shared" si="29"/>
        <v>172.32999999999998</v>
      </c>
      <c r="BT59" s="13">
        <f t="shared" si="30"/>
        <v>172.32999999999998</v>
      </c>
      <c r="BU59" s="11">
        <v>0</v>
      </c>
      <c r="BV59" s="14">
        <v>0</v>
      </c>
      <c r="BW59" s="14">
        <v>0</v>
      </c>
      <c r="BX59" s="14">
        <v>0</v>
      </c>
      <c r="BY59" s="11">
        <f t="shared" si="31"/>
        <v>0</v>
      </c>
      <c r="BZ59" s="14">
        <f t="shared" si="32"/>
        <v>140.25</v>
      </c>
      <c r="CA59" s="14">
        <f t="shared" si="33"/>
        <v>140.25</v>
      </c>
      <c r="CB59" s="14">
        <f t="shared" si="34"/>
        <v>161.31</v>
      </c>
      <c r="CC59" s="11">
        <f t="shared" si="35"/>
        <v>441.81</v>
      </c>
      <c r="CD59" s="11">
        <f t="shared" si="36"/>
        <v>441.81</v>
      </c>
      <c r="CE59" s="15">
        <v>0</v>
      </c>
      <c r="CF59" s="16">
        <v>0</v>
      </c>
      <c r="CG59" s="16">
        <v>0</v>
      </c>
      <c r="CH59" s="16">
        <v>0</v>
      </c>
      <c r="CI59" s="15">
        <f t="shared" si="37"/>
        <v>0</v>
      </c>
      <c r="CJ59" s="16">
        <f t="shared" si="38"/>
        <v>26.43</v>
      </c>
      <c r="CK59" s="16">
        <f t="shared" si="39"/>
        <v>25.49</v>
      </c>
      <c r="CL59" s="16">
        <f t="shared" si="40"/>
        <v>30.06</v>
      </c>
      <c r="CM59" s="15">
        <f t="shared" si="41"/>
        <v>81.98</v>
      </c>
      <c r="CN59" s="15">
        <f t="shared" si="42"/>
        <v>81.98</v>
      </c>
      <c r="CO59" s="15">
        <v>0</v>
      </c>
      <c r="CP59" s="15">
        <v>0</v>
      </c>
      <c r="CQ59" s="16">
        <v>0</v>
      </c>
      <c r="CR59" s="16">
        <v>0</v>
      </c>
      <c r="CS59" s="16">
        <v>0</v>
      </c>
      <c r="CT59" s="15">
        <f t="shared" si="43"/>
        <v>0</v>
      </c>
      <c r="CU59" s="16">
        <f t="shared" si="44"/>
        <v>159.12</v>
      </c>
      <c r="CV59" s="16">
        <v>0</v>
      </c>
      <c r="CW59" s="16">
        <v>0</v>
      </c>
      <c r="CX59" s="15">
        <f t="shared" si="45"/>
        <v>159.12</v>
      </c>
      <c r="CY59" s="15">
        <f t="shared" si="46"/>
        <v>159.12</v>
      </c>
      <c r="CZ59" s="15">
        <f t="shared" si="1"/>
        <v>855.24</v>
      </c>
      <c r="DA59" s="16">
        <v>0</v>
      </c>
      <c r="DB59" s="16">
        <v>0</v>
      </c>
      <c r="DC59" s="16">
        <v>0</v>
      </c>
      <c r="DD59" s="16">
        <v>0</v>
      </c>
      <c r="DE59" s="16">
        <f t="shared" si="47"/>
        <v>0</v>
      </c>
      <c r="DF59" s="16">
        <f t="shared" si="48"/>
        <v>1295.67</v>
      </c>
      <c r="DG59" s="16">
        <f t="shared" si="49"/>
        <v>1042.52</v>
      </c>
      <c r="DH59" s="16">
        <f t="shared" si="50"/>
        <v>935.3</v>
      </c>
      <c r="DI59" s="16">
        <f t="shared" si="51"/>
        <v>3273.49</v>
      </c>
      <c r="DJ59" s="16">
        <f t="shared" si="52"/>
        <v>3273.49</v>
      </c>
      <c r="DK59" s="16">
        <v>0</v>
      </c>
      <c r="DL59" s="16">
        <v>0</v>
      </c>
      <c r="DM59" s="16">
        <v>0</v>
      </c>
      <c r="DN59" s="16">
        <v>0</v>
      </c>
      <c r="DO59" s="6">
        <f t="shared" si="53"/>
        <v>0</v>
      </c>
      <c r="DP59" s="16">
        <f t="shared" si="54"/>
        <v>77.42</v>
      </c>
      <c r="DQ59" s="16">
        <f t="shared" si="55"/>
        <v>77.42</v>
      </c>
      <c r="DR59" s="16">
        <f t="shared" si="56"/>
        <v>52.89</v>
      </c>
      <c r="DS59" s="14">
        <f t="shared" si="57"/>
        <v>207.73000000000002</v>
      </c>
      <c r="DT59" s="14">
        <f t="shared" si="58"/>
        <v>207.73000000000002</v>
      </c>
      <c r="DU59" s="14">
        <f t="shared" si="59"/>
        <v>3481.22</v>
      </c>
      <c r="DV59" s="14">
        <f t="shared" si="60"/>
        <v>26089.420000000002</v>
      </c>
      <c r="DW59" s="9">
        <v>79</v>
      </c>
      <c r="DX59" s="9" t="s">
        <v>340</v>
      </c>
      <c r="DY59" s="9" t="s">
        <v>150</v>
      </c>
      <c r="DZ59" s="9" t="s">
        <v>341</v>
      </c>
      <c r="EA59" s="9" t="s">
        <v>134</v>
      </c>
      <c r="EB59" s="9" t="s">
        <v>342</v>
      </c>
      <c r="EC59" s="9">
        <v>13658920</v>
      </c>
    </row>
    <row r="60" spans="1:133" x14ac:dyDescent="0.25">
      <c r="A60" s="9" t="s">
        <v>343</v>
      </c>
      <c r="B60" s="10">
        <v>2</v>
      </c>
      <c r="C60" s="10">
        <v>2</v>
      </c>
      <c r="D60" s="10">
        <v>2</v>
      </c>
      <c r="E60" s="10">
        <v>2</v>
      </c>
      <c r="F60" s="10">
        <v>2</v>
      </c>
      <c r="G60" s="10">
        <v>2</v>
      </c>
      <c r="H60" s="10">
        <v>2</v>
      </c>
      <c r="I60" s="10">
        <v>2</v>
      </c>
      <c r="J60" s="10">
        <v>2</v>
      </c>
      <c r="K60" s="10">
        <v>2</v>
      </c>
      <c r="L60" s="11">
        <v>266.7</v>
      </c>
      <c r="M60" s="12">
        <v>0</v>
      </c>
      <c r="N60" s="12">
        <v>0</v>
      </c>
      <c r="O60" s="12">
        <v>0</v>
      </c>
      <c r="P60" s="11">
        <f t="shared" si="2"/>
        <v>0</v>
      </c>
      <c r="Q60" s="12">
        <f t="shared" si="3"/>
        <v>7826.4</v>
      </c>
      <c r="R60" s="12">
        <f t="shared" si="4"/>
        <v>5515.68</v>
      </c>
      <c r="S60" s="12">
        <f t="shared" si="5"/>
        <v>5719.98</v>
      </c>
      <c r="T60" s="11">
        <f t="shared" si="6"/>
        <v>19062.059999999998</v>
      </c>
      <c r="U60" s="11">
        <f t="shared" si="7"/>
        <v>19328.759999999998</v>
      </c>
      <c r="V60" s="13">
        <v>14816.94</v>
      </c>
      <c r="W60" s="14">
        <v>2557.9899999999998</v>
      </c>
      <c r="X60" s="14">
        <v>2584.83</v>
      </c>
      <c r="Y60" s="12">
        <v>2240.39</v>
      </c>
      <c r="Z60" s="13">
        <f t="shared" si="8"/>
        <v>7383.2099999999991</v>
      </c>
      <c r="AA60" s="12">
        <f t="shared" si="9"/>
        <v>8695.66</v>
      </c>
      <c r="AB60" s="14">
        <v>0</v>
      </c>
      <c r="AC60" s="14">
        <v>0</v>
      </c>
      <c r="AD60" s="13">
        <f t="shared" si="10"/>
        <v>8695.66</v>
      </c>
      <c r="AE60" s="13">
        <f t="shared" si="11"/>
        <v>30895.81</v>
      </c>
      <c r="AF60" s="13">
        <v>0</v>
      </c>
      <c r="AG60" s="14">
        <v>0</v>
      </c>
      <c r="AH60" s="14">
        <v>0</v>
      </c>
      <c r="AI60" s="12">
        <v>0</v>
      </c>
      <c r="AJ60" s="13">
        <f t="shared" si="12"/>
        <v>0</v>
      </c>
      <c r="AK60" s="12">
        <f t="shared" si="13"/>
        <v>3105.6</v>
      </c>
      <c r="AL60" s="14">
        <v>0</v>
      </c>
      <c r="AM60" s="14">
        <v>0</v>
      </c>
      <c r="AN60" s="13">
        <f t="shared" si="14"/>
        <v>3105.6</v>
      </c>
      <c r="AO60" s="13">
        <f t="shared" si="15"/>
        <v>3105.6</v>
      </c>
      <c r="AP60" s="13">
        <v>0</v>
      </c>
      <c r="AQ60" s="14">
        <v>0</v>
      </c>
      <c r="AR60" s="14">
        <v>0</v>
      </c>
      <c r="AS60" s="12">
        <v>0</v>
      </c>
      <c r="AT60" s="13">
        <f t="shared" si="16"/>
        <v>0</v>
      </c>
      <c r="AU60" s="12">
        <f t="shared" si="17"/>
        <v>2237.38</v>
      </c>
      <c r="AV60" s="14">
        <v>0</v>
      </c>
      <c r="AW60" s="14">
        <v>0</v>
      </c>
      <c r="AX60" s="13">
        <f t="shared" si="18"/>
        <v>2237.38</v>
      </c>
      <c r="AY60" s="13">
        <f t="shared" si="19"/>
        <v>2237.38</v>
      </c>
      <c r="AZ60" s="13">
        <f t="shared" si="0"/>
        <v>36238.79</v>
      </c>
      <c r="BA60" s="13">
        <v>0</v>
      </c>
      <c r="BB60" s="14">
        <v>0</v>
      </c>
      <c r="BC60" s="14">
        <v>0</v>
      </c>
      <c r="BD60" s="14">
        <v>0</v>
      </c>
      <c r="BE60" s="13">
        <f t="shared" si="20"/>
        <v>0</v>
      </c>
      <c r="BF60" s="14">
        <f t="shared" si="21"/>
        <v>1089</v>
      </c>
      <c r="BG60" s="14">
        <f t="shared" si="22"/>
        <v>419.06</v>
      </c>
      <c r="BH60" s="14">
        <f t="shared" si="23"/>
        <v>419.08</v>
      </c>
      <c r="BI60" s="13">
        <f t="shared" si="24"/>
        <v>1927.1399999999999</v>
      </c>
      <c r="BJ60" s="13">
        <f t="shared" si="25"/>
        <v>1927.1399999999999</v>
      </c>
      <c r="BK60" s="13">
        <v>0</v>
      </c>
      <c r="BL60" s="14">
        <v>0</v>
      </c>
      <c r="BM60" s="14">
        <v>0</v>
      </c>
      <c r="BN60" s="14">
        <v>0</v>
      </c>
      <c r="BO60" s="13">
        <f t="shared" si="26"/>
        <v>0</v>
      </c>
      <c r="BP60" s="14">
        <f t="shared" si="27"/>
        <v>211.18</v>
      </c>
      <c r="BQ60" s="14">
        <f t="shared" si="28"/>
        <v>133.47999999999999</v>
      </c>
      <c r="BR60" s="14">
        <v>0</v>
      </c>
      <c r="BS60" s="13">
        <f t="shared" si="29"/>
        <v>344.65999999999997</v>
      </c>
      <c r="BT60" s="13">
        <f t="shared" si="30"/>
        <v>344.65999999999997</v>
      </c>
      <c r="BU60" s="11">
        <v>0</v>
      </c>
      <c r="BV60" s="14">
        <v>0</v>
      </c>
      <c r="BW60" s="14">
        <v>0</v>
      </c>
      <c r="BX60" s="14">
        <v>0</v>
      </c>
      <c r="BY60" s="11">
        <f t="shared" si="31"/>
        <v>0</v>
      </c>
      <c r="BZ60" s="14">
        <f t="shared" si="32"/>
        <v>280.5</v>
      </c>
      <c r="CA60" s="14">
        <f t="shared" si="33"/>
        <v>280.5</v>
      </c>
      <c r="CB60" s="14">
        <f t="shared" si="34"/>
        <v>322.62</v>
      </c>
      <c r="CC60" s="11">
        <f t="shared" si="35"/>
        <v>883.62</v>
      </c>
      <c r="CD60" s="11">
        <f t="shared" si="36"/>
        <v>883.62</v>
      </c>
      <c r="CE60" s="15">
        <v>0</v>
      </c>
      <c r="CF60" s="16">
        <v>0</v>
      </c>
      <c r="CG60" s="16">
        <v>0</v>
      </c>
      <c r="CH60" s="16">
        <v>0</v>
      </c>
      <c r="CI60" s="15">
        <f t="shared" si="37"/>
        <v>0</v>
      </c>
      <c r="CJ60" s="16">
        <f t="shared" si="38"/>
        <v>52.86</v>
      </c>
      <c r="CK60" s="16">
        <f t="shared" si="39"/>
        <v>50.98</v>
      </c>
      <c r="CL60" s="16">
        <f t="shared" si="40"/>
        <v>60.12</v>
      </c>
      <c r="CM60" s="15">
        <f t="shared" si="41"/>
        <v>163.96</v>
      </c>
      <c r="CN60" s="15">
        <f t="shared" si="42"/>
        <v>163.96</v>
      </c>
      <c r="CO60" s="15">
        <v>0</v>
      </c>
      <c r="CP60" s="15">
        <v>0</v>
      </c>
      <c r="CQ60" s="16">
        <v>0</v>
      </c>
      <c r="CR60" s="16">
        <v>0</v>
      </c>
      <c r="CS60" s="16">
        <v>0</v>
      </c>
      <c r="CT60" s="15">
        <f t="shared" si="43"/>
        <v>0</v>
      </c>
      <c r="CU60" s="16">
        <f t="shared" si="44"/>
        <v>318.24</v>
      </c>
      <c r="CV60" s="16">
        <v>0</v>
      </c>
      <c r="CW60" s="16">
        <v>0</v>
      </c>
      <c r="CX60" s="15">
        <f t="shared" si="45"/>
        <v>318.24</v>
      </c>
      <c r="CY60" s="15">
        <f t="shared" si="46"/>
        <v>318.24</v>
      </c>
      <c r="CZ60" s="15">
        <f t="shared" si="1"/>
        <v>1710.48</v>
      </c>
      <c r="DA60" s="16">
        <v>0</v>
      </c>
      <c r="DB60" s="16">
        <v>0</v>
      </c>
      <c r="DC60" s="16">
        <v>0</v>
      </c>
      <c r="DD60" s="16">
        <v>0</v>
      </c>
      <c r="DE60" s="16">
        <f t="shared" si="47"/>
        <v>0</v>
      </c>
      <c r="DF60" s="16">
        <f t="shared" si="48"/>
        <v>2591.34</v>
      </c>
      <c r="DG60" s="16">
        <f t="shared" si="49"/>
        <v>2085.04</v>
      </c>
      <c r="DH60" s="16">
        <f t="shared" si="50"/>
        <v>1870.6</v>
      </c>
      <c r="DI60" s="16">
        <f t="shared" si="51"/>
        <v>6546.98</v>
      </c>
      <c r="DJ60" s="16">
        <f t="shared" si="52"/>
        <v>6546.98</v>
      </c>
      <c r="DK60" s="16">
        <v>0</v>
      </c>
      <c r="DL60" s="16">
        <v>0</v>
      </c>
      <c r="DM60" s="16">
        <v>0</v>
      </c>
      <c r="DN60" s="16">
        <v>0</v>
      </c>
      <c r="DO60" s="6">
        <f t="shared" si="53"/>
        <v>0</v>
      </c>
      <c r="DP60" s="16">
        <f t="shared" si="54"/>
        <v>154.84</v>
      </c>
      <c r="DQ60" s="16">
        <f t="shared" si="55"/>
        <v>154.84</v>
      </c>
      <c r="DR60" s="16">
        <f t="shared" si="56"/>
        <v>105.78</v>
      </c>
      <c r="DS60" s="14">
        <f t="shared" si="57"/>
        <v>415.46000000000004</v>
      </c>
      <c r="DT60" s="14">
        <f t="shared" si="58"/>
        <v>415.46000000000004</v>
      </c>
      <c r="DU60" s="14">
        <f t="shared" si="59"/>
        <v>6962.44</v>
      </c>
      <c r="DV60" s="14">
        <f t="shared" si="60"/>
        <v>66167.61</v>
      </c>
      <c r="DW60" s="9">
        <v>53</v>
      </c>
      <c r="DX60" s="9" t="s">
        <v>343</v>
      </c>
      <c r="DY60" s="9" t="s">
        <v>344</v>
      </c>
      <c r="DZ60" s="9"/>
      <c r="EA60" s="9" t="s">
        <v>134</v>
      </c>
      <c r="EB60" s="9" t="s">
        <v>345</v>
      </c>
      <c r="EC60" s="9">
        <v>4062596</v>
      </c>
    </row>
    <row r="61" spans="1:133" x14ac:dyDescent="0.25">
      <c r="A61" s="9" t="s">
        <v>346</v>
      </c>
      <c r="B61" s="10">
        <v>2</v>
      </c>
      <c r="C61" s="10">
        <v>2</v>
      </c>
      <c r="D61" s="10">
        <v>2</v>
      </c>
      <c r="E61" s="10">
        <v>2</v>
      </c>
      <c r="F61" s="10">
        <v>2</v>
      </c>
      <c r="G61" s="10">
        <v>2</v>
      </c>
      <c r="H61" s="10">
        <v>2</v>
      </c>
      <c r="I61" s="10">
        <v>2</v>
      </c>
      <c r="J61" s="10">
        <v>2</v>
      </c>
      <c r="K61" s="10">
        <v>2</v>
      </c>
      <c r="L61" s="11">
        <v>0</v>
      </c>
      <c r="M61" s="12">
        <v>0</v>
      </c>
      <c r="N61" s="12">
        <v>0</v>
      </c>
      <c r="O61" s="12">
        <v>0</v>
      </c>
      <c r="P61" s="11">
        <f t="shared" si="2"/>
        <v>0</v>
      </c>
      <c r="Q61" s="12">
        <f t="shared" si="3"/>
        <v>7826.4</v>
      </c>
      <c r="R61" s="12">
        <f t="shared" si="4"/>
        <v>5515.68</v>
      </c>
      <c r="S61" s="12">
        <f t="shared" si="5"/>
        <v>5719.98</v>
      </c>
      <c r="T61" s="11">
        <f t="shared" si="6"/>
        <v>19062.059999999998</v>
      </c>
      <c r="U61" s="11">
        <f t="shared" si="7"/>
        <v>19062.059999999998</v>
      </c>
      <c r="V61" s="13">
        <v>12015.12</v>
      </c>
      <c r="W61" s="14">
        <v>1525.78</v>
      </c>
      <c r="X61" s="14">
        <v>1611.65</v>
      </c>
      <c r="Y61" s="12">
        <v>1616.74</v>
      </c>
      <c r="Z61" s="13">
        <f t="shared" si="8"/>
        <v>4754.17</v>
      </c>
      <c r="AA61" s="12">
        <f t="shared" si="9"/>
        <v>8695.66</v>
      </c>
      <c r="AB61" s="14">
        <v>0</v>
      </c>
      <c r="AC61" s="14">
        <v>0</v>
      </c>
      <c r="AD61" s="13">
        <f t="shared" si="10"/>
        <v>8695.66</v>
      </c>
      <c r="AE61" s="13">
        <f t="shared" si="11"/>
        <v>25464.95</v>
      </c>
      <c r="AF61" s="13">
        <v>0</v>
      </c>
      <c r="AG61" s="14">
        <v>0</v>
      </c>
      <c r="AH61" s="14">
        <v>0</v>
      </c>
      <c r="AI61" s="12">
        <v>0</v>
      </c>
      <c r="AJ61" s="13">
        <f t="shared" si="12"/>
        <v>0</v>
      </c>
      <c r="AK61" s="12">
        <f t="shared" si="13"/>
        <v>3105.6</v>
      </c>
      <c r="AL61" s="14">
        <v>0</v>
      </c>
      <c r="AM61" s="14">
        <v>0</v>
      </c>
      <c r="AN61" s="13">
        <f t="shared" si="14"/>
        <v>3105.6</v>
      </c>
      <c r="AO61" s="13">
        <f t="shared" si="15"/>
        <v>3105.6</v>
      </c>
      <c r="AP61" s="13">
        <v>0</v>
      </c>
      <c r="AQ61" s="14">
        <v>0</v>
      </c>
      <c r="AR61" s="14">
        <v>0</v>
      </c>
      <c r="AS61" s="12">
        <v>0</v>
      </c>
      <c r="AT61" s="13">
        <f t="shared" si="16"/>
        <v>0</v>
      </c>
      <c r="AU61" s="12">
        <f t="shared" si="17"/>
        <v>2237.38</v>
      </c>
      <c r="AV61" s="14">
        <v>0</v>
      </c>
      <c r="AW61" s="14">
        <v>0</v>
      </c>
      <c r="AX61" s="13">
        <f t="shared" si="18"/>
        <v>2237.38</v>
      </c>
      <c r="AY61" s="13">
        <f t="shared" si="19"/>
        <v>2237.38</v>
      </c>
      <c r="AZ61" s="13">
        <f t="shared" si="0"/>
        <v>30807.93</v>
      </c>
      <c r="BA61" s="13">
        <v>0</v>
      </c>
      <c r="BB61" s="14">
        <v>0</v>
      </c>
      <c r="BC61" s="14">
        <v>0</v>
      </c>
      <c r="BD61" s="14">
        <v>0</v>
      </c>
      <c r="BE61" s="13">
        <f t="shared" si="20"/>
        <v>0</v>
      </c>
      <c r="BF61" s="14">
        <f t="shared" si="21"/>
        <v>1089</v>
      </c>
      <c r="BG61" s="14">
        <f t="shared" si="22"/>
        <v>419.06</v>
      </c>
      <c r="BH61" s="14">
        <f t="shared" si="23"/>
        <v>419.08</v>
      </c>
      <c r="BI61" s="13">
        <f t="shared" si="24"/>
        <v>1927.1399999999999</v>
      </c>
      <c r="BJ61" s="13">
        <f t="shared" si="25"/>
        <v>1927.1399999999999</v>
      </c>
      <c r="BK61" s="13">
        <v>0</v>
      </c>
      <c r="BL61" s="14">
        <v>0</v>
      </c>
      <c r="BM61" s="14">
        <v>0</v>
      </c>
      <c r="BN61" s="14">
        <v>0</v>
      </c>
      <c r="BO61" s="13">
        <f t="shared" si="26"/>
        <v>0</v>
      </c>
      <c r="BP61" s="14">
        <f t="shared" si="27"/>
        <v>211.18</v>
      </c>
      <c r="BQ61" s="14">
        <f t="shared" si="28"/>
        <v>133.47999999999999</v>
      </c>
      <c r="BR61" s="14">
        <v>0</v>
      </c>
      <c r="BS61" s="13">
        <f t="shared" si="29"/>
        <v>344.65999999999997</v>
      </c>
      <c r="BT61" s="13">
        <f t="shared" si="30"/>
        <v>344.65999999999997</v>
      </c>
      <c r="BU61" s="11">
        <v>0</v>
      </c>
      <c r="BV61" s="14">
        <v>0</v>
      </c>
      <c r="BW61" s="14">
        <v>0</v>
      </c>
      <c r="BX61" s="14">
        <v>0</v>
      </c>
      <c r="BY61" s="11">
        <f t="shared" si="31"/>
        <v>0</v>
      </c>
      <c r="BZ61" s="14">
        <f t="shared" si="32"/>
        <v>280.5</v>
      </c>
      <c r="CA61" s="14">
        <f t="shared" si="33"/>
        <v>280.5</v>
      </c>
      <c r="CB61" s="14">
        <f t="shared" si="34"/>
        <v>322.62</v>
      </c>
      <c r="CC61" s="11">
        <f t="shared" si="35"/>
        <v>883.62</v>
      </c>
      <c r="CD61" s="11">
        <f t="shared" si="36"/>
        <v>883.62</v>
      </c>
      <c r="CE61" s="15">
        <v>0</v>
      </c>
      <c r="CF61" s="16">
        <v>0</v>
      </c>
      <c r="CG61" s="16">
        <v>0</v>
      </c>
      <c r="CH61" s="16">
        <v>0</v>
      </c>
      <c r="CI61" s="15">
        <f t="shared" si="37"/>
        <v>0</v>
      </c>
      <c r="CJ61" s="16">
        <f t="shared" si="38"/>
        <v>52.86</v>
      </c>
      <c r="CK61" s="16">
        <f t="shared" si="39"/>
        <v>50.98</v>
      </c>
      <c r="CL61" s="16">
        <f t="shared" si="40"/>
        <v>60.12</v>
      </c>
      <c r="CM61" s="15">
        <f t="shared" si="41"/>
        <v>163.96</v>
      </c>
      <c r="CN61" s="15">
        <f t="shared" si="42"/>
        <v>163.96</v>
      </c>
      <c r="CO61" s="15">
        <v>0</v>
      </c>
      <c r="CP61" s="15">
        <v>0</v>
      </c>
      <c r="CQ61" s="16">
        <v>0</v>
      </c>
      <c r="CR61" s="16">
        <v>0</v>
      </c>
      <c r="CS61" s="16">
        <v>0</v>
      </c>
      <c r="CT61" s="15">
        <f t="shared" si="43"/>
        <v>0</v>
      </c>
      <c r="CU61" s="16">
        <f t="shared" si="44"/>
        <v>318.24</v>
      </c>
      <c r="CV61" s="16">
        <v>0</v>
      </c>
      <c r="CW61" s="16">
        <v>0</v>
      </c>
      <c r="CX61" s="15">
        <f t="shared" si="45"/>
        <v>318.24</v>
      </c>
      <c r="CY61" s="15">
        <f t="shared" si="46"/>
        <v>318.24</v>
      </c>
      <c r="CZ61" s="15">
        <f t="shared" si="1"/>
        <v>1710.48</v>
      </c>
      <c r="DA61" s="16">
        <v>0</v>
      </c>
      <c r="DB61" s="16">
        <v>0</v>
      </c>
      <c r="DC61" s="16">
        <v>0</v>
      </c>
      <c r="DD61" s="16">
        <v>0</v>
      </c>
      <c r="DE61" s="16">
        <f t="shared" si="47"/>
        <v>0</v>
      </c>
      <c r="DF61" s="16">
        <f t="shared" si="48"/>
        <v>2591.34</v>
      </c>
      <c r="DG61" s="16">
        <f t="shared" si="49"/>
        <v>2085.04</v>
      </c>
      <c r="DH61" s="16">
        <f t="shared" si="50"/>
        <v>1870.6</v>
      </c>
      <c r="DI61" s="16">
        <f t="shared" si="51"/>
        <v>6546.98</v>
      </c>
      <c r="DJ61" s="16">
        <f t="shared" si="52"/>
        <v>6546.98</v>
      </c>
      <c r="DK61" s="16">
        <v>0</v>
      </c>
      <c r="DL61" s="16">
        <v>0</v>
      </c>
      <c r="DM61" s="16">
        <v>0</v>
      </c>
      <c r="DN61" s="16">
        <v>0</v>
      </c>
      <c r="DO61" s="6">
        <f t="shared" si="53"/>
        <v>0</v>
      </c>
      <c r="DP61" s="16">
        <f t="shared" si="54"/>
        <v>154.84</v>
      </c>
      <c r="DQ61" s="16">
        <f t="shared" si="55"/>
        <v>154.84</v>
      </c>
      <c r="DR61" s="16">
        <f t="shared" si="56"/>
        <v>105.78</v>
      </c>
      <c r="DS61" s="14">
        <f t="shared" si="57"/>
        <v>415.46000000000004</v>
      </c>
      <c r="DT61" s="14">
        <f t="shared" si="58"/>
        <v>415.46000000000004</v>
      </c>
      <c r="DU61" s="14">
        <f t="shared" si="59"/>
        <v>6962.44</v>
      </c>
      <c r="DV61" s="14">
        <f t="shared" si="60"/>
        <v>60470.05</v>
      </c>
      <c r="DW61" s="9">
        <v>101</v>
      </c>
      <c r="DX61" s="9" t="s">
        <v>346</v>
      </c>
      <c r="DY61" s="9" t="s">
        <v>132</v>
      </c>
      <c r="DZ61" s="9" t="s">
        <v>347</v>
      </c>
      <c r="EA61" s="9" t="s">
        <v>134</v>
      </c>
      <c r="EB61" s="9" t="s">
        <v>348</v>
      </c>
      <c r="EC61" s="9">
        <v>26047805</v>
      </c>
    </row>
    <row r="62" spans="1:133" x14ac:dyDescent="0.25">
      <c r="A62" s="9" t="s">
        <v>349</v>
      </c>
      <c r="B62" s="10">
        <v>1</v>
      </c>
      <c r="C62" s="10">
        <v>1</v>
      </c>
      <c r="D62" s="10">
        <v>1</v>
      </c>
      <c r="E62" s="10">
        <v>1</v>
      </c>
      <c r="F62" s="10">
        <v>1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1">
        <v>0</v>
      </c>
      <c r="M62" s="12">
        <v>0</v>
      </c>
      <c r="N62" s="12">
        <v>0</v>
      </c>
      <c r="O62" s="12">
        <v>0</v>
      </c>
      <c r="P62" s="11">
        <f t="shared" si="2"/>
        <v>0</v>
      </c>
      <c r="Q62" s="12">
        <f t="shared" si="3"/>
        <v>3913.2</v>
      </c>
      <c r="R62" s="12">
        <f t="shared" si="4"/>
        <v>2757.84</v>
      </c>
      <c r="S62" s="12">
        <f t="shared" si="5"/>
        <v>2859.99</v>
      </c>
      <c r="T62" s="11">
        <f t="shared" si="6"/>
        <v>9531.0299999999988</v>
      </c>
      <c r="U62" s="11">
        <f t="shared" si="7"/>
        <v>9531.0299999999988</v>
      </c>
      <c r="V62" s="13">
        <v>336.62</v>
      </c>
      <c r="W62" s="14">
        <v>0</v>
      </c>
      <c r="X62" s="14">
        <v>0</v>
      </c>
      <c r="Y62" s="12">
        <v>111.78</v>
      </c>
      <c r="Z62" s="13">
        <f t="shared" si="8"/>
        <v>111.78</v>
      </c>
      <c r="AA62" s="12">
        <f t="shared" si="9"/>
        <v>4347.83</v>
      </c>
      <c r="AB62" s="14">
        <v>0</v>
      </c>
      <c r="AC62" s="14">
        <v>0</v>
      </c>
      <c r="AD62" s="13">
        <f t="shared" si="10"/>
        <v>4347.83</v>
      </c>
      <c r="AE62" s="13">
        <f t="shared" si="11"/>
        <v>4796.2299999999996</v>
      </c>
      <c r="AF62" s="13">
        <v>0</v>
      </c>
      <c r="AG62" s="14">
        <v>0</v>
      </c>
      <c r="AH62" s="14">
        <v>0</v>
      </c>
      <c r="AI62" s="12">
        <v>0</v>
      </c>
      <c r="AJ62" s="13">
        <f t="shared" si="12"/>
        <v>0</v>
      </c>
      <c r="AK62" s="12">
        <f t="shared" si="13"/>
        <v>1552.8</v>
      </c>
      <c r="AL62" s="14">
        <v>0</v>
      </c>
      <c r="AM62" s="14">
        <v>0</v>
      </c>
      <c r="AN62" s="13">
        <f t="shared" si="14"/>
        <v>1552.8</v>
      </c>
      <c r="AO62" s="13">
        <f t="shared" si="15"/>
        <v>1552.8</v>
      </c>
      <c r="AP62" s="13">
        <v>0</v>
      </c>
      <c r="AQ62" s="14">
        <v>0</v>
      </c>
      <c r="AR62" s="14">
        <v>0</v>
      </c>
      <c r="AS62" s="12">
        <v>0</v>
      </c>
      <c r="AT62" s="13">
        <f t="shared" si="16"/>
        <v>0</v>
      </c>
      <c r="AU62" s="12">
        <f t="shared" si="17"/>
        <v>1118.69</v>
      </c>
      <c r="AV62" s="14">
        <v>0</v>
      </c>
      <c r="AW62" s="14">
        <v>0</v>
      </c>
      <c r="AX62" s="13">
        <f t="shared" si="18"/>
        <v>1118.69</v>
      </c>
      <c r="AY62" s="13">
        <f t="shared" si="19"/>
        <v>1118.69</v>
      </c>
      <c r="AZ62" s="13">
        <f t="shared" si="0"/>
        <v>7467.7199999999993</v>
      </c>
      <c r="BA62" s="13">
        <v>0</v>
      </c>
      <c r="BB62" s="14">
        <v>0</v>
      </c>
      <c r="BC62" s="14">
        <v>0</v>
      </c>
      <c r="BD62" s="14">
        <v>0</v>
      </c>
      <c r="BE62" s="13">
        <f t="shared" si="20"/>
        <v>0</v>
      </c>
      <c r="BF62" s="14">
        <f t="shared" si="21"/>
        <v>544.5</v>
      </c>
      <c r="BG62" s="14">
        <f t="shared" si="22"/>
        <v>209.53</v>
      </c>
      <c r="BH62" s="14">
        <f t="shared" si="23"/>
        <v>209.54</v>
      </c>
      <c r="BI62" s="13">
        <f t="shared" si="24"/>
        <v>963.56999999999994</v>
      </c>
      <c r="BJ62" s="13">
        <f t="shared" si="25"/>
        <v>963.56999999999994</v>
      </c>
      <c r="BK62" s="13">
        <v>0</v>
      </c>
      <c r="BL62" s="14">
        <v>0</v>
      </c>
      <c r="BM62" s="14">
        <v>0</v>
      </c>
      <c r="BN62" s="14">
        <v>0</v>
      </c>
      <c r="BO62" s="13">
        <f t="shared" si="26"/>
        <v>0</v>
      </c>
      <c r="BP62" s="14">
        <f t="shared" si="27"/>
        <v>105.59</v>
      </c>
      <c r="BQ62" s="14">
        <f t="shared" si="28"/>
        <v>66.739999999999995</v>
      </c>
      <c r="BR62" s="14">
        <v>0</v>
      </c>
      <c r="BS62" s="13">
        <f t="shared" si="29"/>
        <v>172.32999999999998</v>
      </c>
      <c r="BT62" s="13">
        <f t="shared" si="30"/>
        <v>172.32999999999998</v>
      </c>
      <c r="BU62" s="11">
        <v>0</v>
      </c>
      <c r="BV62" s="14">
        <v>0</v>
      </c>
      <c r="BW62" s="14">
        <v>0</v>
      </c>
      <c r="BX62" s="14">
        <v>0</v>
      </c>
      <c r="BY62" s="11">
        <f t="shared" si="31"/>
        <v>0</v>
      </c>
      <c r="BZ62" s="14">
        <f t="shared" si="32"/>
        <v>140.25</v>
      </c>
      <c r="CA62" s="14">
        <f t="shared" si="33"/>
        <v>140.25</v>
      </c>
      <c r="CB62" s="14">
        <f t="shared" si="34"/>
        <v>161.31</v>
      </c>
      <c r="CC62" s="11">
        <f t="shared" si="35"/>
        <v>441.81</v>
      </c>
      <c r="CD62" s="11">
        <f t="shared" si="36"/>
        <v>441.81</v>
      </c>
      <c r="CE62" s="15">
        <v>0</v>
      </c>
      <c r="CF62" s="16">
        <v>0</v>
      </c>
      <c r="CG62" s="16">
        <v>0</v>
      </c>
      <c r="CH62" s="16">
        <v>0</v>
      </c>
      <c r="CI62" s="15">
        <f t="shared" si="37"/>
        <v>0</v>
      </c>
      <c r="CJ62" s="16">
        <f t="shared" si="38"/>
        <v>26.43</v>
      </c>
      <c r="CK62" s="16">
        <f t="shared" si="39"/>
        <v>25.49</v>
      </c>
      <c r="CL62" s="16">
        <f t="shared" si="40"/>
        <v>30.06</v>
      </c>
      <c r="CM62" s="15">
        <f t="shared" si="41"/>
        <v>81.98</v>
      </c>
      <c r="CN62" s="15">
        <f t="shared" si="42"/>
        <v>81.98</v>
      </c>
      <c r="CO62" s="15">
        <v>0</v>
      </c>
      <c r="CP62" s="15">
        <v>0</v>
      </c>
      <c r="CQ62" s="16">
        <v>0</v>
      </c>
      <c r="CR62" s="16">
        <v>0</v>
      </c>
      <c r="CS62" s="16">
        <v>0</v>
      </c>
      <c r="CT62" s="15">
        <f t="shared" si="43"/>
        <v>0</v>
      </c>
      <c r="CU62" s="16">
        <f t="shared" si="44"/>
        <v>159.12</v>
      </c>
      <c r="CV62" s="16">
        <v>0</v>
      </c>
      <c r="CW62" s="16">
        <v>0</v>
      </c>
      <c r="CX62" s="15">
        <f t="shared" si="45"/>
        <v>159.12</v>
      </c>
      <c r="CY62" s="15">
        <f t="shared" si="46"/>
        <v>159.12</v>
      </c>
      <c r="CZ62" s="15">
        <f t="shared" si="1"/>
        <v>855.24</v>
      </c>
      <c r="DA62" s="16">
        <v>0</v>
      </c>
      <c r="DB62" s="16">
        <v>0</v>
      </c>
      <c r="DC62" s="16">
        <v>0</v>
      </c>
      <c r="DD62" s="16">
        <v>0</v>
      </c>
      <c r="DE62" s="16">
        <f t="shared" si="47"/>
        <v>0</v>
      </c>
      <c r="DF62" s="16">
        <f t="shared" si="48"/>
        <v>1295.67</v>
      </c>
      <c r="DG62" s="16">
        <f t="shared" si="49"/>
        <v>1042.52</v>
      </c>
      <c r="DH62" s="16">
        <f t="shared" si="50"/>
        <v>935.3</v>
      </c>
      <c r="DI62" s="16">
        <f t="shared" si="51"/>
        <v>3273.49</v>
      </c>
      <c r="DJ62" s="16">
        <f t="shared" si="52"/>
        <v>3273.49</v>
      </c>
      <c r="DK62" s="16">
        <v>0</v>
      </c>
      <c r="DL62" s="16">
        <v>0</v>
      </c>
      <c r="DM62" s="16">
        <v>0</v>
      </c>
      <c r="DN62" s="16">
        <v>0</v>
      </c>
      <c r="DO62" s="6">
        <f t="shared" si="53"/>
        <v>0</v>
      </c>
      <c r="DP62" s="16">
        <f t="shared" si="54"/>
        <v>77.42</v>
      </c>
      <c r="DQ62" s="16">
        <f t="shared" si="55"/>
        <v>77.42</v>
      </c>
      <c r="DR62" s="16">
        <f t="shared" si="56"/>
        <v>52.89</v>
      </c>
      <c r="DS62" s="14">
        <f t="shared" si="57"/>
        <v>207.73000000000002</v>
      </c>
      <c r="DT62" s="14">
        <f t="shared" si="58"/>
        <v>207.73000000000002</v>
      </c>
      <c r="DU62" s="14">
        <f t="shared" si="59"/>
        <v>3481.22</v>
      </c>
      <c r="DV62" s="14">
        <f t="shared" si="60"/>
        <v>22298.780000000002</v>
      </c>
      <c r="DW62" s="9">
        <v>1</v>
      </c>
      <c r="DX62" s="9" t="s">
        <v>349</v>
      </c>
      <c r="DY62" s="9" t="s">
        <v>132</v>
      </c>
      <c r="DZ62" s="9" t="s">
        <v>350</v>
      </c>
      <c r="EA62" s="9" t="s">
        <v>134</v>
      </c>
      <c r="EB62" s="9" t="s">
        <v>351</v>
      </c>
      <c r="EC62" s="9">
        <v>915410</v>
      </c>
    </row>
    <row r="63" spans="1:133" x14ac:dyDescent="0.25">
      <c r="A63" s="9" t="s">
        <v>352</v>
      </c>
      <c r="B63" s="10">
        <v>1</v>
      </c>
      <c r="C63" s="10">
        <v>1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1">
        <v>0</v>
      </c>
      <c r="M63" s="12">
        <v>0</v>
      </c>
      <c r="N63" s="12">
        <v>0</v>
      </c>
      <c r="O63" s="12">
        <v>0</v>
      </c>
      <c r="P63" s="11">
        <f t="shared" si="2"/>
        <v>0</v>
      </c>
      <c r="Q63" s="12">
        <f t="shared" si="3"/>
        <v>3913.2</v>
      </c>
      <c r="R63" s="12">
        <f t="shared" si="4"/>
        <v>2757.84</v>
      </c>
      <c r="S63" s="12">
        <f t="shared" si="5"/>
        <v>2859.99</v>
      </c>
      <c r="T63" s="11">
        <f t="shared" si="6"/>
        <v>9531.0299999999988</v>
      </c>
      <c r="U63" s="11">
        <f t="shared" si="7"/>
        <v>9531.0299999999988</v>
      </c>
      <c r="V63" s="13">
        <v>3638.19</v>
      </c>
      <c r="W63" s="14">
        <v>377.34</v>
      </c>
      <c r="X63" s="14">
        <v>662.58</v>
      </c>
      <c r="Y63" s="12">
        <v>99.81</v>
      </c>
      <c r="Z63" s="13">
        <f t="shared" si="8"/>
        <v>1139.73</v>
      </c>
      <c r="AA63" s="12">
        <f t="shared" si="9"/>
        <v>4347.83</v>
      </c>
      <c r="AB63" s="14">
        <v>0</v>
      </c>
      <c r="AC63" s="14">
        <v>0</v>
      </c>
      <c r="AD63" s="13">
        <f t="shared" si="10"/>
        <v>4347.83</v>
      </c>
      <c r="AE63" s="13">
        <f t="shared" si="11"/>
        <v>9125.75</v>
      </c>
      <c r="AF63" s="13">
        <v>0</v>
      </c>
      <c r="AG63" s="14">
        <v>0</v>
      </c>
      <c r="AH63" s="14">
        <v>0</v>
      </c>
      <c r="AI63" s="12">
        <v>0</v>
      </c>
      <c r="AJ63" s="13">
        <f t="shared" si="12"/>
        <v>0</v>
      </c>
      <c r="AK63" s="12">
        <f t="shared" si="13"/>
        <v>1552.8</v>
      </c>
      <c r="AL63" s="14">
        <v>0</v>
      </c>
      <c r="AM63" s="14">
        <v>0</v>
      </c>
      <c r="AN63" s="13">
        <f t="shared" si="14"/>
        <v>1552.8</v>
      </c>
      <c r="AO63" s="13">
        <f t="shared" si="15"/>
        <v>1552.8</v>
      </c>
      <c r="AP63" s="13">
        <v>0</v>
      </c>
      <c r="AQ63" s="14">
        <v>0</v>
      </c>
      <c r="AR63" s="14">
        <v>0</v>
      </c>
      <c r="AS63" s="12">
        <v>0</v>
      </c>
      <c r="AT63" s="13">
        <f t="shared" si="16"/>
        <v>0</v>
      </c>
      <c r="AU63" s="12">
        <f t="shared" si="17"/>
        <v>1118.69</v>
      </c>
      <c r="AV63" s="14">
        <v>0</v>
      </c>
      <c r="AW63" s="14">
        <v>0</v>
      </c>
      <c r="AX63" s="13">
        <f t="shared" si="18"/>
        <v>1118.69</v>
      </c>
      <c r="AY63" s="13">
        <f t="shared" si="19"/>
        <v>1118.69</v>
      </c>
      <c r="AZ63" s="13">
        <f t="shared" si="0"/>
        <v>11797.24</v>
      </c>
      <c r="BA63" s="13">
        <v>0</v>
      </c>
      <c r="BB63" s="14">
        <v>0</v>
      </c>
      <c r="BC63" s="14">
        <v>0</v>
      </c>
      <c r="BD63" s="14">
        <v>0</v>
      </c>
      <c r="BE63" s="13">
        <f t="shared" si="20"/>
        <v>0</v>
      </c>
      <c r="BF63" s="14">
        <f t="shared" si="21"/>
        <v>544.5</v>
      </c>
      <c r="BG63" s="14">
        <f t="shared" si="22"/>
        <v>209.53</v>
      </c>
      <c r="BH63" s="14">
        <f t="shared" si="23"/>
        <v>209.54</v>
      </c>
      <c r="BI63" s="13">
        <f t="shared" si="24"/>
        <v>963.56999999999994</v>
      </c>
      <c r="BJ63" s="13">
        <f t="shared" si="25"/>
        <v>963.56999999999994</v>
      </c>
      <c r="BK63" s="13">
        <v>0</v>
      </c>
      <c r="BL63" s="14">
        <v>0</v>
      </c>
      <c r="BM63" s="14">
        <v>0</v>
      </c>
      <c r="BN63" s="14">
        <v>0</v>
      </c>
      <c r="BO63" s="13">
        <f t="shared" si="26"/>
        <v>0</v>
      </c>
      <c r="BP63" s="14">
        <f t="shared" si="27"/>
        <v>105.59</v>
      </c>
      <c r="BQ63" s="14">
        <f t="shared" si="28"/>
        <v>66.739999999999995</v>
      </c>
      <c r="BR63" s="14">
        <v>0</v>
      </c>
      <c r="BS63" s="13">
        <f t="shared" si="29"/>
        <v>172.32999999999998</v>
      </c>
      <c r="BT63" s="13">
        <f t="shared" si="30"/>
        <v>172.32999999999998</v>
      </c>
      <c r="BU63" s="11">
        <v>0</v>
      </c>
      <c r="BV63" s="14">
        <v>0</v>
      </c>
      <c r="BW63" s="14">
        <v>0</v>
      </c>
      <c r="BX63" s="14">
        <v>0</v>
      </c>
      <c r="BY63" s="11">
        <f t="shared" si="31"/>
        <v>0</v>
      </c>
      <c r="BZ63" s="14">
        <f t="shared" si="32"/>
        <v>140.25</v>
      </c>
      <c r="CA63" s="14">
        <f t="shared" si="33"/>
        <v>140.25</v>
      </c>
      <c r="CB63" s="14">
        <f t="shared" si="34"/>
        <v>161.31</v>
      </c>
      <c r="CC63" s="11">
        <f t="shared" si="35"/>
        <v>441.81</v>
      </c>
      <c r="CD63" s="11">
        <f t="shared" si="36"/>
        <v>441.81</v>
      </c>
      <c r="CE63" s="15">
        <v>0</v>
      </c>
      <c r="CF63" s="16">
        <v>0</v>
      </c>
      <c r="CG63" s="16">
        <v>0</v>
      </c>
      <c r="CH63" s="16">
        <v>0</v>
      </c>
      <c r="CI63" s="15">
        <f t="shared" si="37"/>
        <v>0</v>
      </c>
      <c r="CJ63" s="16">
        <f t="shared" si="38"/>
        <v>26.43</v>
      </c>
      <c r="CK63" s="16">
        <f t="shared" si="39"/>
        <v>25.49</v>
      </c>
      <c r="CL63" s="16">
        <f t="shared" si="40"/>
        <v>30.06</v>
      </c>
      <c r="CM63" s="15">
        <f t="shared" si="41"/>
        <v>81.98</v>
      </c>
      <c r="CN63" s="15">
        <f t="shared" si="42"/>
        <v>81.98</v>
      </c>
      <c r="CO63" s="15">
        <v>0</v>
      </c>
      <c r="CP63" s="15">
        <v>0</v>
      </c>
      <c r="CQ63" s="16">
        <v>0</v>
      </c>
      <c r="CR63" s="16">
        <v>0</v>
      </c>
      <c r="CS63" s="16">
        <v>0</v>
      </c>
      <c r="CT63" s="15">
        <f t="shared" si="43"/>
        <v>0</v>
      </c>
      <c r="CU63" s="16">
        <f t="shared" si="44"/>
        <v>159.12</v>
      </c>
      <c r="CV63" s="16">
        <v>0</v>
      </c>
      <c r="CW63" s="16">
        <v>0</v>
      </c>
      <c r="CX63" s="15">
        <f t="shared" si="45"/>
        <v>159.12</v>
      </c>
      <c r="CY63" s="15">
        <f t="shared" si="46"/>
        <v>159.12</v>
      </c>
      <c r="CZ63" s="15">
        <f t="shared" si="1"/>
        <v>855.24</v>
      </c>
      <c r="DA63" s="16">
        <v>0</v>
      </c>
      <c r="DB63" s="16">
        <v>0</v>
      </c>
      <c r="DC63" s="16">
        <v>0</v>
      </c>
      <c r="DD63" s="16">
        <v>0</v>
      </c>
      <c r="DE63" s="16">
        <f t="shared" si="47"/>
        <v>0</v>
      </c>
      <c r="DF63" s="16">
        <f t="shared" si="48"/>
        <v>1295.67</v>
      </c>
      <c r="DG63" s="16">
        <f t="shared" si="49"/>
        <v>1042.52</v>
      </c>
      <c r="DH63" s="16">
        <f t="shared" si="50"/>
        <v>935.3</v>
      </c>
      <c r="DI63" s="16">
        <f t="shared" si="51"/>
        <v>3273.49</v>
      </c>
      <c r="DJ63" s="16">
        <f t="shared" si="52"/>
        <v>3273.49</v>
      </c>
      <c r="DK63" s="16">
        <v>0</v>
      </c>
      <c r="DL63" s="16">
        <v>0</v>
      </c>
      <c r="DM63" s="16">
        <v>0</v>
      </c>
      <c r="DN63" s="16">
        <v>0</v>
      </c>
      <c r="DO63" s="6">
        <f t="shared" si="53"/>
        <v>0</v>
      </c>
      <c r="DP63" s="16">
        <f t="shared" si="54"/>
        <v>77.42</v>
      </c>
      <c r="DQ63" s="16">
        <f t="shared" si="55"/>
        <v>77.42</v>
      </c>
      <c r="DR63" s="16">
        <f t="shared" si="56"/>
        <v>52.89</v>
      </c>
      <c r="DS63" s="14">
        <f t="shared" si="57"/>
        <v>207.73000000000002</v>
      </c>
      <c r="DT63" s="14">
        <f t="shared" si="58"/>
        <v>207.73000000000002</v>
      </c>
      <c r="DU63" s="14">
        <f t="shared" si="59"/>
        <v>3481.22</v>
      </c>
      <c r="DV63" s="14">
        <f t="shared" si="60"/>
        <v>26628.3</v>
      </c>
      <c r="DW63" s="9">
        <v>81</v>
      </c>
      <c r="DX63" s="9" t="s">
        <v>352</v>
      </c>
      <c r="DY63" s="9" t="s">
        <v>353</v>
      </c>
      <c r="DZ63" s="9"/>
      <c r="EA63" s="9" t="s">
        <v>134</v>
      </c>
      <c r="EB63" s="9" t="s">
        <v>354</v>
      </c>
      <c r="EC63" s="9">
        <v>16471829</v>
      </c>
    </row>
    <row r="64" spans="1:133" x14ac:dyDescent="0.25">
      <c r="A64" s="9" t="s">
        <v>355</v>
      </c>
      <c r="B64" s="10">
        <v>1</v>
      </c>
      <c r="C64" s="10">
        <v>1</v>
      </c>
      <c r="D64" s="10">
        <v>1</v>
      </c>
      <c r="E64" s="10">
        <v>1</v>
      </c>
      <c r="F64" s="10">
        <v>1</v>
      </c>
      <c r="G64" s="10">
        <v>1</v>
      </c>
      <c r="H64" s="10">
        <v>1</v>
      </c>
      <c r="I64" s="10">
        <v>1</v>
      </c>
      <c r="J64" s="10">
        <v>1</v>
      </c>
      <c r="K64" s="10">
        <v>1</v>
      </c>
      <c r="L64" s="11">
        <v>0</v>
      </c>
      <c r="M64" s="12">
        <v>0</v>
      </c>
      <c r="N64" s="12">
        <v>0</v>
      </c>
      <c r="O64" s="12">
        <v>0</v>
      </c>
      <c r="P64" s="11">
        <f t="shared" si="2"/>
        <v>0</v>
      </c>
      <c r="Q64" s="12">
        <f t="shared" si="3"/>
        <v>3913.2</v>
      </c>
      <c r="R64" s="12">
        <f t="shared" si="4"/>
        <v>2757.84</v>
      </c>
      <c r="S64" s="12">
        <f t="shared" si="5"/>
        <v>2859.99</v>
      </c>
      <c r="T64" s="11">
        <f t="shared" si="6"/>
        <v>9531.0299999999988</v>
      </c>
      <c r="U64" s="11">
        <f t="shared" si="7"/>
        <v>9531.0299999999988</v>
      </c>
      <c r="V64" s="13">
        <v>1741.33</v>
      </c>
      <c r="W64" s="14">
        <v>429.68</v>
      </c>
      <c r="X64" s="14">
        <v>66.543000000000006</v>
      </c>
      <c r="Y64" s="12">
        <v>408.36</v>
      </c>
      <c r="Z64" s="13">
        <f t="shared" si="8"/>
        <v>904.58300000000008</v>
      </c>
      <c r="AA64" s="12">
        <f t="shared" si="9"/>
        <v>4347.83</v>
      </c>
      <c r="AB64" s="14">
        <v>0</v>
      </c>
      <c r="AC64" s="14">
        <v>0</v>
      </c>
      <c r="AD64" s="13">
        <f t="shared" si="10"/>
        <v>4347.83</v>
      </c>
      <c r="AE64" s="13">
        <f t="shared" si="11"/>
        <v>6993.7430000000004</v>
      </c>
      <c r="AF64" s="13">
        <v>0</v>
      </c>
      <c r="AG64" s="14">
        <v>0</v>
      </c>
      <c r="AH64" s="14">
        <v>0</v>
      </c>
      <c r="AI64" s="12">
        <v>0</v>
      </c>
      <c r="AJ64" s="13">
        <f t="shared" si="12"/>
        <v>0</v>
      </c>
      <c r="AK64" s="12">
        <f t="shared" si="13"/>
        <v>1552.8</v>
      </c>
      <c r="AL64" s="14">
        <v>0</v>
      </c>
      <c r="AM64" s="14">
        <v>0</v>
      </c>
      <c r="AN64" s="13">
        <f t="shared" si="14"/>
        <v>1552.8</v>
      </c>
      <c r="AO64" s="13">
        <f t="shared" si="15"/>
        <v>1552.8</v>
      </c>
      <c r="AP64" s="13">
        <v>0</v>
      </c>
      <c r="AQ64" s="14">
        <v>0</v>
      </c>
      <c r="AR64" s="14">
        <v>0</v>
      </c>
      <c r="AS64" s="12">
        <v>0</v>
      </c>
      <c r="AT64" s="13">
        <f t="shared" si="16"/>
        <v>0</v>
      </c>
      <c r="AU64" s="12">
        <f t="shared" si="17"/>
        <v>1118.69</v>
      </c>
      <c r="AV64" s="14">
        <v>0</v>
      </c>
      <c r="AW64" s="14">
        <v>0</v>
      </c>
      <c r="AX64" s="13">
        <f t="shared" si="18"/>
        <v>1118.69</v>
      </c>
      <c r="AY64" s="13">
        <f t="shared" si="19"/>
        <v>1118.69</v>
      </c>
      <c r="AZ64" s="13">
        <f t="shared" si="0"/>
        <v>9665.2330000000002</v>
      </c>
      <c r="BA64" s="13">
        <v>0</v>
      </c>
      <c r="BB64" s="14">
        <v>0</v>
      </c>
      <c r="BC64" s="14">
        <v>0</v>
      </c>
      <c r="BD64" s="14">
        <v>0</v>
      </c>
      <c r="BE64" s="13">
        <f t="shared" si="20"/>
        <v>0</v>
      </c>
      <c r="BF64" s="14">
        <f t="shared" si="21"/>
        <v>544.5</v>
      </c>
      <c r="BG64" s="14">
        <f t="shared" si="22"/>
        <v>209.53</v>
      </c>
      <c r="BH64" s="14">
        <f t="shared" si="23"/>
        <v>209.54</v>
      </c>
      <c r="BI64" s="13">
        <f t="shared" si="24"/>
        <v>963.56999999999994</v>
      </c>
      <c r="BJ64" s="13">
        <f t="shared" si="25"/>
        <v>963.56999999999994</v>
      </c>
      <c r="BK64" s="13">
        <v>0</v>
      </c>
      <c r="BL64" s="14">
        <v>0</v>
      </c>
      <c r="BM64" s="14">
        <v>0</v>
      </c>
      <c r="BN64" s="14">
        <v>0</v>
      </c>
      <c r="BO64" s="13">
        <f t="shared" si="26"/>
        <v>0</v>
      </c>
      <c r="BP64" s="14">
        <f t="shared" si="27"/>
        <v>105.59</v>
      </c>
      <c r="BQ64" s="14">
        <f t="shared" si="28"/>
        <v>66.739999999999995</v>
      </c>
      <c r="BR64" s="14">
        <v>0</v>
      </c>
      <c r="BS64" s="13">
        <f t="shared" si="29"/>
        <v>172.32999999999998</v>
      </c>
      <c r="BT64" s="13">
        <f t="shared" si="30"/>
        <v>172.32999999999998</v>
      </c>
      <c r="BU64" s="11">
        <v>0</v>
      </c>
      <c r="BV64" s="14">
        <v>0</v>
      </c>
      <c r="BW64" s="14">
        <v>0</v>
      </c>
      <c r="BX64" s="14">
        <v>0</v>
      </c>
      <c r="BY64" s="11">
        <f t="shared" si="31"/>
        <v>0</v>
      </c>
      <c r="BZ64" s="14">
        <f t="shared" si="32"/>
        <v>140.25</v>
      </c>
      <c r="CA64" s="14">
        <f t="shared" si="33"/>
        <v>140.25</v>
      </c>
      <c r="CB64" s="14">
        <f t="shared" si="34"/>
        <v>161.31</v>
      </c>
      <c r="CC64" s="11">
        <f t="shared" si="35"/>
        <v>441.81</v>
      </c>
      <c r="CD64" s="11">
        <f t="shared" si="36"/>
        <v>441.81</v>
      </c>
      <c r="CE64" s="15">
        <v>0</v>
      </c>
      <c r="CF64" s="16">
        <v>0</v>
      </c>
      <c r="CG64" s="16">
        <v>0</v>
      </c>
      <c r="CH64" s="16">
        <v>0</v>
      </c>
      <c r="CI64" s="15">
        <f t="shared" si="37"/>
        <v>0</v>
      </c>
      <c r="CJ64" s="16">
        <f t="shared" si="38"/>
        <v>26.43</v>
      </c>
      <c r="CK64" s="16">
        <f t="shared" si="39"/>
        <v>25.49</v>
      </c>
      <c r="CL64" s="16">
        <f t="shared" si="40"/>
        <v>30.06</v>
      </c>
      <c r="CM64" s="15">
        <f t="shared" si="41"/>
        <v>81.98</v>
      </c>
      <c r="CN64" s="15">
        <f t="shared" si="42"/>
        <v>81.98</v>
      </c>
      <c r="CO64" s="15">
        <v>0</v>
      </c>
      <c r="CP64" s="15">
        <v>0</v>
      </c>
      <c r="CQ64" s="16">
        <v>0</v>
      </c>
      <c r="CR64" s="16">
        <v>0</v>
      </c>
      <c r="CS64" s="16">
        <v>0</v>
      </c>
      <c r="CT64" s="15">
        <f t="shared" si="43"/>
        <v>0</v>
      </c>
      <c r="CU64" s="16">
        <f t="shared" si="44"/>
        <v>159.12</v>
      </c>
      <c r="CV64" s="16">
        <v>0</v>
      </c>
      <c r="CW64" s="16">
        <v>0</v>
      </c>
      <c r="CX64" s="15">
        <f t="shared" si="45"/>
        <v>159.12</v>
      </c>
      <c r="CY64" s="15">
        <f t="shared" si="46"/>
        <v>159.12</v>
      </c>
      <c r="CZ64" s="15">
        <f t="shared" si="1"/>
        <v>855.24</v>
      </c>
      <c r="DA64" s="16">
        <v>0</v>
      </c>
      <c r="DB64" s="16">
        <v>0</v>
      </c>
      <c r="DC64" s="16">
        <v>0</v>
      </c>
      <c r="DD64" s="16">
        <v>0</v>
      </c>
      <c r="DE64" s="16">
        <f t="shared" si="47"/>
        <v>0</v>
      </c>
      <c r="DF64" s="16">
        <f t="shared" si="48"/>
        <v>1295.67</v>
      </c>
      <c r="DG64" s="16">
        <f t="shared" si="49"/>
        <v>1042.52</v>
      </c>
      <c r="DH64" s="16">
        <f t="shared" si="50"/>
        <v>935.3</v>
      </c>
      <c r="DI64" s="16">
        <f t="shared" si="51"/>
        <v>3273.49</v>
      </c>
      <c r="DJ64" s="16">
        <f t="shared" si="52"/>
        <v>3273.49</v>
      </c>
      <c r="DK64" s="16">
        <v>0</v>
      </c>
      <c r="DL64" s="16">
        <v>0</v>
      </c>
      <c r="DM64" s="16">
        <v>0</v>
      </c>
      <c r="DN64" s="16">
        <v>0</v>
      </c>
      <c r="DO64" s="6">
        <f t="shared" si="53"/>
        <v>0</v>
      </c>
      <c r="DP64" s="16">
        <f t="shared" si="54"/>
        <v>77.42</v>
      </c>
      <c r="DQ64" s="16">
        <f t="shared" si="55"/>
        <v>77.42</v>
      </c>
      <c r="DR64" s="16">
        <f t="shared" si="56"/>
        <v>52.89</v>
      </c>
      <c r="DS64" s="14">
        <f t="shared" si="57"/>
        <v>207.73000000000002</v>
      </c>
      <c r="DT64" s="14">
        <f t="shared" si="58"/>
        <v>207.73000000000002</v>
      </c>
      <c r="DU64" s="14">
        <f t="shared" si="59"/>
        <v>3481.22</v>
      </c>
      <c r="DV64" s="14">
        <f t="shared" si="60"/>
        <v>24496.293000000001</v>
      </c>
      <c r="DW64" s="9">
        <v>77</v>
      </c>
      <c r="DX64" s="9" t="s">
        <v>355</v>
      </c>
      <c r="DY64" s="9" t="s">
        <v>168</v>
      </c>
      <c r="DZ64" s="9" t="s">
        <v>356</v>
      </c>
      <c r="EA64" s="9" t="s">
        <v>357</v>
      </c>
      <c r="EB64" s="9" t="s">
        <v>358</v>
      </c>
      <c r="EC64" s="9">
        <v>466567</v>
      </c>
    </row>
    <row r="65" spans="1:133" x14ac:dyDescent="0.25">
      <c r="A65" s="9" t="s">
        <v>359</v>
      </c>
      <c r="B65" s="10">
        <v>1</v>
      </c>
      <c r="C65" s="10">
        <v>1</v>
      </c>
      <c r="D65" s="10">
        <v>1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1">
        <v>0</v>
      </c>
      <c r="M65" s="12">
        <v>0</v>
      </c>
      <c r="N65" s="12">
        <v>0</v>
      </c>
      <c r="O65" s="12">
        <v>0</v>
      </c>
      <c r="P65" s="11">
        <f t="shared" si="2"/>
        <v>0</v>
      </c>
      <c r="Q65" s="12">
        <f t="shared" si="3"/>
        <v>3913.2</v>
      </c>
      <c r="R65" s="12">
        <f t="shared" si="4"/>
        <v>2757.84</v>
      </c>
      <c r="S65" s="12">
        <f t="shared" si="5"/>
        <v>2859.99</v>
      </c>
      <c r="T65" s="11">
        <f t="shared" si="6"/>
        <v>9531.0299999999988</v>
      </c>
      <c r="U65" s="11">
        <f t="shared" si="7"/>
        <v>9531.0299999999988</v>
      </c>
      <c r="V65" s="13">
        <v>8023.88</v>
      </c>
      <c r="W65" s="14">
        <v>795.15</v>
      </c>
      <c r="X65" s="14">
        <v>1913.55</v>
      </c>
      <c r="Y65" s="12">
        <v>1836.64</v>
      </c>
      <c r="Z65" s="13">
        <f t="shared" si="8"/>
        <v>4545.34</v>
      </c>
      <c r="AA65" s="12">
        <f t="shared" si="9"/>
        <v>4347.83</v>
      </c>
      <c r="AB65" s="14">
        <v>0</v>
      </c>
      <c r="AC65" s="14">
        <v>0</v>
      </c>
      <c r="AD65" s="13">
        <f t="shared" si="10"/>
        <v>4347.83</v>
      </c>
      <c r="AE65" s="13">
        <f t="shared" si="11"/>
        <v>16917.050000000003</v>
      </c>
      <c r="AF65" s="13">
        <v>0</v>
      </c>
      <c r="AG65" s="14">
        <v>0</v>
      </c>
      <c r="AH65" s="14">
        <v>0</v>
      </c>
      <c r="AI65" s="12">
        <v>0</v>
      </c>
      <c r="AJ65" s="13">
        <f t="shared" si="12"/>
        <v>0</v>
      </c>
      <c r="AK65" s="12">
        <f t="shared" si="13"/>
        <v>1552.8</v>
      </c>
      <c r="AL65" s="14">
        <v>0</v>
      </c>
      <c r="AM65" s="14">
        <v>0</v>
      </c>
      <c r="AN65" s="13">
        <f t="shared" si="14"/>
        <v>1552.8</v>
      </c>
      <c r="AO65" s="13">
        <f t="shared" si="15"/>
        <v>1552.8</v>
      </c>
      <c r="AP65" s="13">
        <v>0</v>
      </c>
      <c r="AQ65" s="14">
        <v>0</v>
      </c>
      <c r="AR65" s="14">
        <v>0</v>
      </c>
      <c r="AS65" s="12">
        <v>0</v>
      </c>
      <c r="AT65" s="13">
        <f t="shared" si="16"/>
        <v>0</v>
      </c>
      <c r="AU65" s="12">
        <f t="shared" si="17"/>
        <v>1118.69</v>
      </c>
      <c r="AV65" s="14">
        <v>0</v>
      </c>
      <c r="AW65" s="14">
        <v>0</v>
      </c>
      <c r="AX65" s="13">
        <f t="shared" si="18"/>
        <v>1118.69</v>
      </c>
      <c r="AY65" s="13">
        <f t="shared" si="19"/>
        <v>1118.69</v>
      </c>
      <c r="AZ65" s="13">
        <f t="shared" si="0"/>
        <v>19588.54</v>
      </c>
      <c r="BA65" s="13">
        <v>0</v>
      </c>
      <c r="BB65" s="14">
        <v>0</v>
      </c>
      <c r="BC65" s="14">
        <v>0</v>
      </c>
      <c r="BD65" s="14">
        <v>0</v>
      </c>
      <c r="BE65" s="13">
        <f t="shared" si="20"/>
        <v>0</v>
      </c>
      <c r="BF65" s="14">
        <f t="shared" si="21"/>
        <v>544.5</v>
      </c>
      <c r="BG65" s="14">
        <f t="shared" si="22"/>
        <v>209.53</v>
      </c>
      <c r="BH65" s="14">
        <f t="shared" si="23"/>
        <v>209.54</v>
      </c>
      <c r="BI65" s="13">
        <f t="shared" si="24"/>
        <v>963.56999999999994</v>
      </c>
      <c r="BJ65" s="13">
        <f t="shared" si="25"/>
        <v>963.56999999999994</v>
      </c>
      <c r="BK65" s="13">
        <v>0</v>
      </c>
      <c r="BL65" s="14">
        <v>0</v>
      </c>
      <c r="BM65" s="14">
        <v>0</v>
      </c>
      <c r="BN65" s="14">
        <v>0</v>
      </c>
      <c r="BO65" s="13">
        <f t="shared" si="26"/>
        <v>0</v>
      </c>
      <c r="BP65" s="14">
        <f t="shared" si="27"/>
        <v>105.59</v>
      </c>
      <c r="BQ65" s="14">
        <f t="shared" si="28"/>
        <v>66.739999999999995</v>
      </c>
      <c r="BR65" s="14">
        <v>0</v>
      </c>
      <c r="BS65" s="13">
        <f t="shared" si="29"/>
        <v>172.32999999999998</v>
      </c>
      <c r="BT65" s="13">
        <f t="shared" si="30"/>
        <v>172.32999999999998</v>
      </c>
      <c r="BU65" s="11">
        <v>0</v>
      </c>
      <c r="BV65" s="14">
        <v>0</v>
      </c>
      <c r="BW65" s="14">
        <v>0</v>
      </c>
      <c r="BX65" s="14">
        <v>0</v>
      </c>
      <c r="BY65" s="11">
        <f t="shared" si="31"/>
        <v>0</v>
      </c>
      <c r="BZ65" s="14">
        <f t="shared" si="32"/>
        <v>140.25</v>
      </c>
      <c r="CA65" s="14">
        <f t="shared" si="33"/>
        <v>140.25</v>
      </c>
      <c r="CB65" s="14">
        <f t="shared" si="34"/>
        <v>161.31</v>
      </c>
      <c r="CC65" s="11">
        <f t="shared" si="35"/>
        <v>441.81</v>
      </c>
      <c r="CD65" s="11">
        <f t="shared" si="36"/>
        <v>441.81</v>
      </c>
      <c r="CE65" s="15">
        <v>0</v>
      </c>
      <c r="CF65" s="16">
        <v>0</v>
      </c>
      <c r="CG65" s="16">
        <v>0</v>
      </c>
      <c r="CH65" s="16">
        <v>0</v>
      </c>
      <c r="CI65" s="15">
        <f t="shared" si="37"/>
        <v>0</v>
      </c>
      <c r="CJ65" s="16">
        <f t="shared" si="38"/>
        <v>26.43</v>
      </c>
      <c r="CK65" s="16">
        <f t="shared" si="39"/>
        <v>25.49</v>
      </c>
      <c r="CL65" s="16">
        <f t="shared" si="40"/>
        <v>30.06</v>
      </c>
      <c r="CM65" s="15">
        <f t="shared" si="41"/>
        <v>81.98</v>
      </c>
      <c r="CN65" s="15">
        <f t="shared" si="42"/>
        <v>81.98</v>
      </c>
      <c r="CO65" s="15">
        <v>0</v>
      </c>
      <c r="CP65" s="15">
        <v>0</v>
      </c>
      <c r="CQ65" s="16">
        <v>0</v>
      </c>
      <c r="CR65" s="16">
        <v>0</v>
      </c>
      <c r="CS65" s="16">
        <v>0</v>
      </c>
      <c r="CT65" s="15">
        <f t="shared" si="43"/>
        <v>0</v>
      </c>
      <c r="CU65" s="16">
        <f t="shared" si="44"/>
        <v>159.12</v>
      </c>
      <c r="CV65" s="16">
        <v>0</v>
      </c>
      <c r="CW65" s="16">
        <v>0</v>
      </c>
      <c r="CX65" s="15">
        <f t="shared" si="45"/>
        <v>159.12</v>
      </c>
      <c r="CY65" s="15">
        <f t="shared" si="46"/>
        <v>159.12</v>
      </c>
      <c r="CZ65" s="15">
        <f t="shared" si="1"/>
        <v>855.24</v>
      </c>
      <c r="DA65" s="16">
        <v>0</v>
      </c>
      <c r="DB65" s="16">
        <v>0</v>
      </c>
      <c r="DC65" s="16">
        <v>0</v>
      </c>
      <c r="DD65" s="16">
        <v>0</v>
      </c>
      <c r="DE65" s="16">
        <f t="shared" si="47"/>
        <v>0</v>
      </c>
      <c r="DF65" s="16">
        <f t="shared" si="48"/>
        <v>1295.67</v>
      </c>
      <c r="DG65" s="16">
        <f t="shared" si="49"/>
        <v>1042.52</v>
      </c>
      <c r="DH65" s="16">
        <f t="shared" si="50"/>
        <v>935.3</v>
      </c>
      <c r="DI65" s="16">
        <f t="shared" si="51"/>
        <v>3273.49</v>
      </c>
      <c r="DJ65" s="16">
        <f t="shared" si="52"/>
        <v>3273.49</v>
      </c>
      <c r="DK65" s="16">
        <v>0</v>
      </c>
      <c r="DL65" s="16">
        <v>0</v>
      </c>
      <c r="DM65" s="16">
        <v>0</v>
      </c>
      <c r="DN65" s="16">
        <v>0</v>
      </c>
      <c r="DO65" s="6">
        <f t="shared" si="53"/>
        <v>0</v>
      </c>
      <c r="DP65" s="16">
        <f t="shared" si="54"/>
        <v>77.42</v>
      </c>
      <c r="DQ65" s="16">
        <f t="shared" si="55"/>
        <v>77.42</v>
      </c>
      <c r="DR65" s="16">
        <f t="shared" si="56"/>
        <v>52.89</v>
      </c>
      <c r="DS65" s="14">
        <f t="shared" si="57"/>
        <v>207.73000000000002</v>
      </c>
      <c r="DT65" s="14">
        <f t="shared" si="58"/>
        <v>207.73000000000002</v>
      </c>
      <c r="DU65" s="14">
        <f t="shared" si="59"/>
        <v>3481.22</v>
      </c>
      <c r="DV65" s="14">
        <f t="shared" si="60"/>
        <v>34419.599999999999</v>
      </c>
      <c r="DW65" s="9">
        <v>66</v>
      </c>
      <c r="DX65" s="9" t="s">
        <v>359</v>
      </c>
      <c r="DY65" s="9" t="s">
        <v>168</v>
      </c>
      <c r="DZ65" s="9" t="s">
        <v>360</v>
      </c>
      <c r="EA65" s="9" t="s">
        <v>197</v>
      </c>
      <c r="EB65" s="9" t="s">
        <v>361</v>
      </c>
      <c r="EC65" s="9">
        <v>11348273</v>
      </c>
    </row>
    <row r="66" spans="1:133" x14ac:dyDescent="0.25">
      <c r="A66" s="9" t="s">
        <v>362</v>
      </c>
      <c r="B66" s="10">
        <v>1</v>
      </c>
      <c r="C66" s="10">
        <v>1</v>
      </c>
      <c r="D66" s="10">
        <v>1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1">
        <v>0</v>
      </c>
      <c r="M66" s="12">
        <v>0</v>
      </c>
      <c r="N66" s="12">
        <v>0</v>
      </c>
      <c r="O66" s="12">
        <v>0</v>
      </c>
      <c r="P66" s="11">
        <f t="shared" si="2"/>
        <v>0</v>
      </c>
      <c r="Q66" s="12">
        <f t="shared" si="3"/>
        <v>3913.2</v>
      </c>
      <c r="R66" s="12">
        <f t="shared" si="4"/>
        <v>2757.84</v>
      </c>
      <c r="S66" s="12">
        <f t="shared" si="5"/>
        <v>2859.99</v>
      </c>
      <c r="T66" s="11">
        <f t="shared" si="6"/>
        <v>9531.0299999999988</v>
      </c>
      <c r="U66" s="11">
        <f t="shared" si="7"/>
        <v>9531.0299999999988</v>
      </c>
      <c r="V66" s="13">
        <v>5759.59</v>
      </c>
      <c r="W66" s="14">
        <v>2945.79</v>
      </c>
      <c r="X66" s="14">
        <v>928.88</v>
      </c>
      <c r="Y66" s="12">
        <v>806.03</v>
      </c>
      <c r="Z66" s="13">
        <f t="shared" si="8"/>
        <v>4680.7</v>
      </c>
      <c r="AA66" s="12">
        <f t="shared" si="9"/>
        <v>4347.83</v>
      </c>
      <c r="AB66" s="14">
        <v>0</v>
      </c>
      <c r="AC66" s="14">
        <v>0</v>
      </c>
      <c r="AD66" s="13">
        <f t="shared" si="10"/>
        <v>4347.83</v>
      </c>
      <c r="AE66" s="13">
        <f t="shared" si="11"/>
        <v>14788.12</v>
      </c>
      <c r="AF66" s="13">
        <v>0</v>
      </c>
      <c r="AG66" s="14">
        <v>0</v>
      </c>
      <c r="AH66" s="14">
        <v>0</v>
      </c>
      <c r="AI66" s="12">
        <v>0</v>
      </c>
      <c r="AJ66" s="13">
        <f t="shared" si="12"/>
        <v>0</v>
      </c>
      <c r="AK66" s="12">
        <f t="shared" si="13"/>
        <v>1552.8</v>
      </c>
      <c r="AL66" s="14">
        <v>0</v>
      </c>
      <c r="AM66" s="14">
        <v>0</v>
      </c>
      <c r="AN66" s="13">
        <f t="shared" si="14"/>
        <v>1552.8</v>
      </c>
      <c r="AO66" s="13">
        <f t="shared" si="15"/>
        <v>1552.8</v>
      </c>
      <c r="AP66" s="13">
        <v>0</v>
      </c>
      <c r="AQ66" s="14">
        <v>0</v>
      </c>
      <c r="AR66" s="14">
        <v>0</v>
      </c>
      <c r="AS66" s="12">
        <v>0</v>
      </c>
      <c r="AT66" s="13">
        <f t="shared" si="16"/>
        <v>0</v>
      </c>
      <c r="AU66" s="12">
        <f t="shared" si="17"/>
        <v>1118.69</v>
      </c>
      <c r="AV66" s="14">
        <v>0</v>
      </c>
      <c r="AW66" s="14">
        <v>0</v>
      </c>
      <c r="AX66" s="13">
        <f t="shared" si="18"/>
        <v>1118.69</v>
      </c>
      <c r="AY66" s="13">
        <f t="shared" si="19"/>
        <v>1118.69</v>
      </c>
      <c r="AZ66" s="13">
        <f t="shared" ref="AZ66:AZ89" si="61">AE66+AO66+AY66</f>
        <v>17459.61</v>
      </c>
      <c r="BA66" s="13">
        <v>0</v>
      </c>
      <c r="BB66" s="14">
        <v>0</v>
      </c>
      <c r="BC66" s="14">
        <v>0</v>
      </c>
      <c r="BD66" s="14">
        <v>0</v>
      </c>
      <c r="BE66" s="13">
        <f t="shared" si="20"/>
        <v>0</v>
      </c>
      <c r="BF66" s="14">
        <f t="shared" si="21"/>
        <v>544.5</v>
      </c>
      <c r="BG66" s="14">
        <f t="shared" si="22"/>
        <v>209.53</v>
      </c>
      <c r="BH66" s="14">
        <f t="shared" si="23"/>
        <v>209.54</v>
      </c>
      <c r="BI66" s="13">
        <f t="shared" si="24"/>
        <v>963.56999999999994</v>
      </c>
      <c r="BJ66" s="13">
        <f t="shared" si="25"/>
        <v>963.56999999999994</v>
      </c>
      <c r="BK66" s="13">
        <v>0</v>
      </c>
      <c r="BL66" s="14">
        <v>0</v>
      </c>
      <c r="BM66" s="14">
        <v>0</v>
      </c>
      <c r="BN66" s="14">
        <v>0</v>
      </c>
      <c r="BO66" s="13">
        <f t="shared" si="26"/>
        <v>0</v>
      </c>
      <c r="BP66" s="14">
        <f t="shared" si="27"/>
        <v>105.59</v>
      </c>
      <c r="BQ66" s="14">
        <f t="shared" si="28"/>
        <v>66.739999999999995</v>
      </c>
      <c r="BR66" s="14">
        <v>0</v>
      </c>
      <c r="BS66" s="13">
        <f t="shared" si="29"/>
        <v>172.32999999999998</v>
      </c>
      <c r="BT66" s="13">
        <f t="shared" si="30"/>
        <v>172.32999999999998</v>
      </c>
      <c r="BU66" s="11">
        <v>0</v>
      </c>
      <c r="BV66" s="14">
        <v>0</v>
      </c>
      <c r="BW66" s="14">
        <v>0</v>
      </c>
      <c r="BX66" s="14">
        <v>0</v>
      </c>
      <c r="BY66" s="11">
        <f t="shared" si="31"/>
        <v>0</v>
      </c>
      <c r="BZ66" s="14">
        <f t="shared" si="32"/>
        <v>140.25</v>
      </c>
      <c r="CA66" s="14">
        <f t="shared" si="33"/>
        <v>140.25</v>
      </c>
      <c r="CB66" s="14">
        <f t="shared" si="34"/>
        <v>161.31</v>
      </c>
      <c r="CC66" s="11">
        <f t="shared" si="35"/>
        <v>441.81</v>
      </c>
      <c r="CD66" s="11">
        <f t="shared" si="36"/>
        <v>441.81</v>
      </c>
      <c r="CE66" s="15">
        <v>0</v>
      </c>
      <c r="CF66" s="16">
        <v>0</v>
      </c>
      <c r="CG66" s="16">
        <v>0</v>
      </c>
      <c r="CH66" s="16">
        <v>0</v>
      </c>
      <c r="CI66" s="15">
        <f t="shared" si="37"/>
        <v>0</v>
      </c>
      <c r="CJ66" s="16">
        <f t="shared" si="38"/>
        <v>26.43</v>
      </c>
      <c r="CK66" s="16">
        <f t="shared" si="39"/>
        <v>25.49</v>
      </c>
      <c r="CL66" s="16">
        <f t="shared" si="40"/>
        <v>30.06</v>
      </c>
      <c r="CM66" s="15">
        <f t="shared" si="41"/>
        <v>81.98</v>
      </c>
      <c r="CN66" s="15">
        <f t="shared" si="42"/>
        <v>81.98</v>
      </c>
      <c r="CO66" s="15">
        <v>0</v>
      </c>
      <c r="CP66" s="15">
        <v>0</v>
      </c>
      <c r="CQ66" s="16">
        <v>0</v>
      </c>
      <c r="CR66" s="16">
        <v>0</v>
      </c>
      <c r="CS66" s="16">
        <v>0</v>
      </c>
      <c r="CT66" s="15">
        <f t="shared" si="43"/>
        <v>0</v>
      </c>
      <c r="CU66" s="16">
        <f t="shared" si="44"/>
        <v>159.12</v>
      </c>
      <c r="CV66" s="16">
        <v>0</v>
      </c>
      <c r="CW66" s="16">
        <v>0</v>
      </c>
      <c r="CX66" s="15">
        <f t="shared" si="45"/>
        <v>159.12</v>
      </c>
      <c r="CY66" s="15">
        <f t="shared" si="46"/>
        <v>159.12</v>
      </c>
      <c r="CZ66" s="15">
        <f t="shared" ref="CZ66:CZ88" si="62">BT66+CD66+CN66+CY66</f>
        <v>855.24</v>
      </c>
      <c r="DA66" s="16">
        <v>0</v>
      </c>
      <c r="DB66" s="16">
        <v>0</v>
      </c>
      <c r="DC66" s="16">
        <v>0</v>
      </c>
      <c r="DD66" s="16">
        <v>0</v>
      </c>
      <c r="DE66" s="16">
        <f t="shared" si="47"/>
        <v>0</v>
      </c>
      <c r="DF66" s="16">
        <f t="shared" si="48"/>
        <v>1295.67</v>
      </c>
      <c r="DG66" s="16">
        <f t="shared" si="49"/>
        <v>1042.52</v>
      </c>
      <c r="DH66" s="16">
        <f t="shared" si="50"/>
        <v>935.3</v>
      </c>
      <c r="DI66" s="16">
        <f t="shared" si="51"/>
        <v>3273.49</v>
      </c>
      <c r="DJ66" s="16">
        <f t="shared" si="52"/>
        <v>3273.49</v>
      </c>
      <c r="DK66" s="16">
        <v>0</v>
      </c>
      <c r="DL66" s="16">
        <v>0</v>
      </c>
      <c r="DM66" s="16">
        <v>0</v>
      </c>
      <c r="DN66" s="16">
        <v>0</v>
      </c>
      <c r="DO66" s="6">
        <f t="shared" si="53"/>
        <v>0</v>
      </c>
      <c r="DP66" s="16">
        <f t="shared" si="54"/>
        <v>77.42</v>
      </c>
      <c r="DQ66" s="16">
        <f t="shared" si="55"/>
        <v>77.42</v>
      </c>
      <c r="DR66" s="16">
        <f t="shared" si="56"/>
        <v>52.89</v>
      </c>
      <c r="DS66" s="14">
        <f t="shared" si="57"/>
        <v>207.73000000000002</v>
      </c>
      <c r="DT66" s="14">
        <f t="shared" si="58"/>
        <v>207.73000000000002</v>
      </c>
      <c r="DU66" s="14">
        <f t="shared" si="59"/>
        <v>3481.22</v>
      </c>
      <c r="DV66" s="14">
        <f t="shared" si="60"/>
        <v>32290.670000000002</v>
      </c>
      <c r="DW66" s="9">
        <v>55</v>
      </c>
      <c r="DX66" s="9" t="s">
        <v>362</v>
      </c>
      <c r="DY66" s="9" t="s">
        <v>363</v>
      </c>
      <c r="DZ66" s="9" t="s">
        <v>364</v>
      </c>
      <c r="EA66" s="9" t="s">
        <v>134</v>
      </c>
      <c r="EB66" s="9" t="s">
        <v>365</v>
      </c>
      <c r="EC66" s="9">
        <v>846400</v>
      </c>
    </row>
    <row r="67" spans="1:133" x14ac:dyDescent="0.25">
      <c r="A67" s="9" t="s">
        <v>366</v>
      </c>
      <c r="B67" s="10">
        <v>1</v>
      </c>
      <c r="C67" s="10">
        <v>1</v>
      </c>
      <c r="D67" s="10">
        <v>1</v>
      </c>
      <c r="E67" s="10">
        <v>1</v>
      </c>
      <c r="F67" s="10">
        <v>1</v>
      </c>
      <c r="G67" s="10">
        <v>1</v>
      </c>
      <c r="H67" s="10">
        <v>1</v>
      </c>
      <c r="I67" s="10">
        <v>1</v>
      </c>
      <c r="J67" s="10">
        <v>1</v>
      </c>
      <c r="K67" s="10">
        <v>1</v>
      </c>
      <c r="L67" s="11">
        <v>0</v>
      </c>
      <c r="M67" s="12">
        <v>0</v>
      </c>
      <c r="N67" s="12">
        <v>0</v>
      </c>
      <c r="O67" s="12">
        <v>0</v>
      </c>
      <c r="P67" s="11">
        <f t="shared" ref="P67:P88" si="63">M67+N67+O67</f>
        <v>0</v>
      </c>
      <c r="Q67" s="12">
        <f t="shared" ref="Q67:Q87" si="64">ROUND(3913.2*K67,2)</f>
        <v>3913.2</v>
      </c>
      <c r="R67" s="12">
        <f t="shared" ref="R67:R87" si="65">ROUND(2757.84*J67,2)</f>
        <v>2757.84</v>
      </c>
      <c r="S67" s="12">
        <f t="shared" ref="S67:S87" si="66">ROUND(2859.99*J67,2)</f>
        <v>2859.99</v>
      </c>
      <c r="T67" s="11">
        <f t="shared" ref="T67:T88" si="67">Q67+R67+S67</f>
        <v>9531.0299999999988</v>
      </c>
      <c r="U67" s="11">
        <f t="shared" ref="U67:U87" si="68">L67+P67+T67</f>
        <v>9531.0299999999988</v>
      </c>
      <c r="V67" s="13">
        <v>2383.12</v>
      </c>
      <c r="W67" s="14">
        <v>729.44</v>
      </c>
      <c r="X67" s="14">
        <v>470.66</v>
      </c>
      <c r="Y67" s="12">
        <v>455.35</v>
      </c>
      <c r="Z67" s="13">
        <f t="shared" ref="Z67:Z88" si="69">W67+X67+Y67</f>
        <v>1655.4500000000003</v>
      </c>
      <c r="AA67" s="12">
        <f t="shared" ref="AA67:AA87" si="70">ROUND(4347.83*K67,2)</f>
        <v>4347.83</v>
      </c>
      <c r="AB67" s="14">
        <v>0</v>
      </c>
      <c r="AC67" s="14">
        <v>0</v>
      </c>
      <c r="AD67" s="13">
        <f t="shared" ref="AD67:AD88" si="71">AA67+AB67+AC67</f>
        <v>4347.83</v>
      </c>
      <c r="AE67" s="13">
        <f t="shared" ref="AE67:AE87" si="72">V67+Z67+AD67</f>
        <v>8386.4</v>
      </c>
      <c r="AF67" s="13">
        <v>0</v>
      </c>
      <c r="AG67" s="14">
        <v>0</v>
      </c>
      <c r="AH67" s="14">
        <v>0</v>
      </c>
      <c r="AI67" s="12">
        <v>0</v>
      </c>
      <c r="AJ67" s="13">
        <f t="shared" ref="AJ67:AJ88" si="73">AG67+AH67+AI67</f>
        <v>0</v>
      </c>
      <c r="AK67" s="12">
        <f t="shared" ref="AK67:AK87" si="74">ROUND(1552.8*K67,2)</f>
        <v>1552.8</v>
      </c>
      <c r="AL67" s="14">
        <v>0</v>
      </c>
      <c r="AM67" s="14">
        <v>0</v>
      </c>
      <c r="AN67" s="13">
        <f t="shared" ref="AN67:AN88" si="75">AK67+AL67+AM67</f>
        <v>1552.8</v>
      </c>
      <c r="AO67" s="13">
        <f t="shared" ref="AO67:AO88" si="76">AF67+AJ67+AN67</f>
        <v>1552.8</v>
      </c>
      <c r="AP67" s="13">
        <v>0</v>
      </c>
      <c r="AQ67" s="14">
        <v>0</v>
      </c>
      <c r="AR67" s="14">
        <v>0</v>
      </c>
      <c r="AS67" s="12">
        <v>0</v>
      </c>
      <c r="AT67" s="13">
        <f t="shared" ref="AT67:AT88" si="77">AQ67+AR67+AS67</f>
        <v>0</v>
      </c>
      <c r="AU67" s="12">
        <f t="shared" ref="AU67:AU87" si="78">ROUND(1118.69*K67,2)</f>
        <v>1118.69</v>
      </c>
      <c r="AV67" s="14">
        <v>0</v>
      </c>
      <c r="AW67" s="14">
        <v>0</v>
      </c>
      <c r="AX67" s="13">
        <f t="shared" ref="AX67:AX89" si="79">AU67+AV67+AW67</f>
        <v>1118.69</v>
      </c>
      <c r="AY67" s="13">
        <f t="shared" ref="AY67:AY87" si="80">AP67+AT67+AX67</f>
        <v>1118.69</v>
      </c>
      <c r="AZ67" s="13">
        <f t="shared" si="61"/>
        <v>11057.89</v>
      </c>
      <c r="BA67" s="13">
        <v>0</v>
      </c>
      <c r="BB67" s="14">
        <v>0</v>
      </c>
      <c r="BC67" s="14">
        <v>0</v>
      </c>
      <c r="BD67" s="14">
        <v>0</v>
      </c>
      <c r="BE67" s="13">
        <f t="shared" ref="BE67:BE87" si="81">BB67+BC67+BD67</f>
        <v>0</v>
      </c>
      <c r="BF67" s="14">
        <f t="shared" ref="BF67:BF87" si="82">ROUND(544.5*K67,2)</f>
        <v>544.5</v>
      </c>
      <c r="BG67" s="14">
        <f t="shared" ref="BG67:BG87" si="83">ROUND(209.53*I67,2)</f>
        <v>209.53</v>
      </c>
      <c r="BH67" s="14">
        <f t="shared" ref="BH67:BH87" si="84">ROUND(209.54*I67,2)</f>
        <v>209.54</v>
      </c>
      <c r="BI67" s="13">
        <f t="shared" ref="BI67:BI87" si="85">BF67+BG67+BH67</f>
        <v>963.56999999999994</v>
      </c>
      <c r="BJ67" s="13">
        <f t="shared" ref="BJ67:BJ87" si="86">BA67+BE67+BI67</f>
        <v>963.56999999999994</v>
      </c>
      <c r="BK67" s="13">
        <v>0</v>
      </c>
      <c r="BL67" s="14">
        <v>0</v>
      </c>
      <c r="BM67" s="14">
        <v>0</v>
      </c>
      <c r="BN67" s="14">
        <v>0</v>
      </c>
      <c r="BO67" s="13">
        <f t="shared" ref="BO67:BO87" si="87">BL67+BM67+BN67</f>
        <v>0</v>
      </c>
      <c r="BP67" s="14">
        <f t="shared" ref="BP67:BP87" si="88">ROUND(105.59*K67,2)</f>
        <v>105.59</v>
      </c>
      <c r="BQ67" s="14">
        <f t="shared" ref="BQ67:BQ87" si="89">ROUND(66.74*K67,2)</f>
        <v>66.739999999999995</v>
      </c>
      <c r="BR67" s="14">
        <v>0</v>
      </c>
      <c r="BS67" s="13">
        <f t="shared" ref="BS67:BS87" si="90">BP67+BQ67+BR67</f>
        <v>172.32999999999998</v>
      </c>
      <c r="BT67" s="13">
        <f t="shared" ref="BT67:BT87" si="91">BK67+BO67+BS67</f>
        <v>172.32999999999998</v>
      </c>
      <c r="BU67" s="11">
        <v>0</v>
      </c>
      <c r="BV67" s="14">
        <v>0</v>
      </c>
      <c r="BW67" s="14">
        <v>0</v>
      </c>
      <c r="BX67" s="14">
        <v>0</v>
      </c>
      <c r="BY67" s="11">
        <f t="shared" ref="BY67:BY87" si="92">BV67+BW67+BX67</f>
        <v>0</v>
      </c>
      <c r="BZ67" s="14">
        <f t="shared" ref="BZ67:BZ87" si="93">ROUND(140.25*I67,2)</f>
        <v>140.25</v>
      </c>
      <c r="CA67" s="14">
        <f t="shared" ref="CA67:CA87" si="94">ROUND(140.25*I67,2)</f>
        <v>140.25</v>
      </c>
      <c r="CB67" s="14">
        <f t="shared" ref="CB67:CB87" si="95">ROUND(161.31*K67,2)</f>
        <v>161.31</v>
      </c>
      <c r="CC67" s="11">
        <f t="shared" ref="CC67:CC87" si="96">BZ67+CA67+CB67</f>
        <v>441.81</v>
      </c>
      <c r="CD67" s="11">
        <f t="shared" ref="CD67:CD87" si="97">BU67+BY67+CC67</f>
        <v>441.81</v>
      </c>
      <c r="CE67" s="15">
        <v>0</v>
      </c>
      <c r="CF67" s="16">
        <v>0</v>
      </c>
      <c r="CG67" s="16">
        <v>0</v>
      </c>
      <c r="CH67" s="16">
        <v>0</v>
      </c>
      <c r="CI67" s="15">
        <f t="shared" ref="CI67:CI87" si="98">CF67+CG67+CH67</f>
        <v>0</v>
      </c>
      <c r="CJ67" s="16">
        <f t="shared" ref="CJ67:CJ87" si="99">ROUND(26.43*I67,2)</f>
        <v>26.43</v>
      </c>
      <c r="CK67" s="16">
        <f t="shared" ref="CK67:CK87" si="100">ROUND(25.49*I67,2)</f>
        <v>25.49</v>
      </c>
      <c r="CL67" s="16">
        <f t="shared" ref="CL67:CL87" si="101">ROUND(30.06*K67,2)</f>
        <v>30.06</v>
      </c>
      <c r="CM67" s="15">
        <f t="shared" ref="CM67:CM87" si="102">CJ67+CK67+CL67</f>
        <v>81.98</v>
      </c>
      <c r="CN67" s="15">
        <f t="shared" ref="CN67:CN87" si="103">CE67+CI67+CM67</f>
        <v>81.98</v>
      </c>
      <c r="CO67" s="15">
        <v>0</v>
      </c>
      <c r="CP67" s="15">
        <v>0</v>
      </c>
      <c r="CQ67" s="16">
        <v>0</v>
      </c>
      <c r="CR67" s="16">
        <v>0</v>
      </c>
      <c r="CS67" s="16">
        <v>0</v>
      </c>
      <c r="CT67" s="15">
        <f t="shared" ref="CT67:CT87" si="104">CQ67+CR67+CS67</f>
        <v>0</v>
      </c>
      <c r="CU67" s="16">
        <f t="shared" ref="CU67:CU87" si="105">ROUND(159.12*K67,2)</f>
        <v>159.12</v>
      </c>
      <c r="CV67" s="16">
        <v>0</v>
      </c>
      <c r="CW67" s="16">
        <v>0</v>
      </c>
      <c r="CX67" s="15">
        <f t="shared" ref="CX67:CX87" si="106">CU67+CV67+CW67</f>
        <v>159.12</v>
      </c>
      <c r="CY67" s="15">
        <f t="shared" ref="CY67:CY87" si="107">CP67+CT67+CX67</f>
        <v>159.12</v>
      </c>
      <c r="CZ67" s="15">
        <f t="shared" si="62"/>
        <v>855.24</v>
      </c>
      <c r="DA67" s="16">
        <v>0</v>
      </c>
      <c r="DB67" s="16">
        <v>0</v>
      </c>
      <c r="DC67" s="16">
        <v>0</v>
      </c>
      <c r="DD67" s="16">
        <v>0</v>
      </c>
      <c r="DE67" s="16">
        <f t="shared" ref="DE67:DE87" si="108">DB67+DC67+DD67</f>
        <v>0</v>
      </c>
      <c r="DF67" s="16">
        <f t="shared" ref="DF67:DF87" si="109">ROUND(1295.67*J67,2)</f>
        <v>1295.67</v>
      </c>
      <c r="DG67" s="16">
        <f t="shared" ref="DG67:DG87" si="110">ROUND(1042.52*K67,2)</f>
        <v>1042.52</v>
      </c>
      <c r="DH67" s="16">
        <f t="shared" ref="DH67:DH87" si="111">ROUND(935.3*J67,2)</f>
        <v>935.3</v>
      </c>
      <c r="DI67" s="16">
        <f t="shared" ref="DI67:DI87" si="112">DF67+DG67+DH67</f>
        <v>3273.49</v>
      </c>
      <c r="DJ67" s="16">
        <f t="shared" ref="DJ67:DJ87" si="113">DA67+DE67+DI67</f>
        <v>3273.49</v>
      </c>
      <c r="DK67" s="16">
        <v>0</v>
      </c>
      <c r="DL67" s="16">
        <v>0</v>
      </c>
      <c r="DM67" s="16">
        <v>0</v>
      </c>
      <c r="DN67" s="16">
        <v>0</v>
      </c>
      <c r="DO67" s="6">
        <f t="shared" ref="DO67:DO87" si="114">DL67+DM67+DN67</f>
        <v>0</v>
      </c>
      <c r="DP67" s="16">
        <f t="shared" ref="DP67:DP87" si="115">ROUND(77.42*J67,2)</f>
        <v>77.42</v>
      </c>
      <c r="DQ67" s="16">
        <f t="shared" ref="DQ67:DQ87" si="116">ROUND(77.42*J67,2)</f>
        <v>77.42</v>
      </c>
      <c r="DR67" s="16">
        <f t="shared" ref="DR67:DR87" si="117">ROUND(52.89*K67,2)</f>
        <v>52.89</v>
      </c>
      <c r="DS67" s="14">
        <f t="shared" ref="DS67:DS87" si="118">DP67+DQ67+DR67</f>
        <v>207.73000000000002</v>
      </c>
      <c r="DT67" s="14">
        <f t="shared" ref="DT67:DT87" si="119">DK67+DO67+DS67</f>
        <v>207.73000000000002</v>
      </c>
      <c r="DU67" s="14">
        <f t="shared" ref="DU67:DU87" si="120">DJ67+DT67</f>
        <v>3481.22</v>
      </c>
      <c r="DV67" s="14">
        <f t="shared" si="60"/>
        <v>25888.95</v>
      </c>
      <c r="DW67" s="9">
        <v>156</v>
      </c>
      <c r="DX67" s="9" t="s">
        <v>366</v>
      </c>
      <c r="DY67" s="9" t="s">
        <v>367</v>
      </c>
      <c r="DZ67" s="9" t="s">
        <v>368</v>
      </c>
      <c r="EA67" s="9" t="s">
        <v>134</v>
      </c>
      <c r="EB67" s="9" t="s">
        <v>369</v>
      </c>
      <c r="EC67" s="9">
        <v>35244962</v>
      </c>
    </row>
    <row r="68" spans="1:133" x14ac:dyDescent="0.25">
      <c r="A68" s="9" t="s">
        <v>370</v>
      </c>
      <c r="B68" s="10">
        <v>1</v>
      </c>
      <c r="C68" s="10">
        <v>1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1">
        <v>562</v>
      </c>
      <c r="M68" s="12">
        <v>2439.14</v>
      </c>
      <c r="N68" s="12">
        <v>107.65</v>
      </c>
      <c r="O68" s="12">
        <v>107.65</v>
      </c>
      <c r="P68" s="11">
        <f t="shared" si="63"/>
        <v>2654.44</v>
      </c>
      <c r="Q68" s="12">
        <f t="shared" si="64"/>
        <v>3913.2</v>
      </c>
      <c r="R68" s="12">
        <f t="shared" si="65"/>
        <v>2757.84</v>
      </c>
      <c r="S68" s="12">
        <f t="shared" si="66"/>
        <v>2859.99</v>
      </c>
      <c r="T68" s="11">
        <f t="shared" si="67"/>
        <v>9531.0299999999988</v>
      </c>
      <c r="U68" s="11">
        <f t="shared" si="68"/>
        <v>12747.47</v>
      </c>
      <c r="V68" s="13">
        <v>14818.23</v>
      </c>
      <c r="W68" s="14">
        <v>2145.5</v>
      </c>
      <c r="X68" s="14">
        <v>4093.95</v>
      </c>
      <c r="Y68" s="12">
        <v>1109.3800000000001</v>
      </c>
      <c r="Z68" s="13">
        <f t="shared" si="69"/>
        <v>7348.83</v>
      </c>
      <c r="AA68" s="12">
        <f t="shared" si="70"/>
        <v>4347.83</v>
      </c>
      <c r="AB68" s="14">
        <v>0</v>
      </c>
      <c r="AC68" s="14">
        <v>0</v>
      </c>
      <c r="AD68" s="13">
        <f t="shared" si="71"/>
        <v>4347.83</v>
      </c>
      <c r="AE68" s="13">
        <f t="shared" si="72"/>
        <v>26514.89</v>
      </c>
      <c r="AF68" s="13">
        <v>0</v>
      </c>
      <c r="AG68" s="14">
        <v>0</v>
      </c>
      <c r="AH68" s="14">
        <v>0</v>
      </c>
      <c r="AI68" s="12">
        <v>0</v>
      </c>
      <c r="AJ68" s="13">
        <f t="shared" si="73"/>
        <v>0</v>
      </c>
      <c r="AK68" s="12">
        <f t="shared" si="74"/>
        <v>1552.8</v>
      </c>
      <c r="AL68" s="14">
        <v>0</v>
      </c>
      <c r="AM68" s="14">
        <v>0</v>
      </c>
      <c r="AN68" s="13">
        <f t="shared" si="75"/>
        <v>1552.8</v>
      </c>
      <c r="AO68" s="13">
        <f t="shared" si="76"/>
        <v>1552.8</v>
      </c>
      <c r="AP68" s="13">
        <v>0</v>
      </c>
      <c r="AQ68" s="14">
        <v>0</v>
      </c>
      <c r="AR68" s="14">
        <v>0</v>
      </c>
      <c r="AS68" s="12">
        <v>0</v>
      </c>
      <c r="AT68" s="13">
        <f t="shared" si="77"/>
        <v>0</v>
      </c>
      <c r="AU68" s="12">
        <f t="shared" si="78"/>
        <v>1118.69</v>
      </c>
      <c r="AV68" s="14">
        <v>0</v>
      </c>
      <c r="AW68" s="14">
        <v>0</v>
      </c>
      <c r="AX68" s="13">
        <f t="shared" si="79"/>
        <v>1118.69</v>
      </c>
      <c r="AY68" s="13">
        <f t="shared" si="80"/>
        <v>1118.69</v>
      </c>
      <c r="AZ68" s="13">
        <f t="shared" si="61"/>
        <v>29186.379999999997</v>
      </c>
      <c r="BA68" s="13">
        <v>6983.8</v>
      </c>
      <c r="BB68" s="14">
        <v>0</v>
      </c>
      <c r="BC68" s="14">
        <v>3491.89</v>
      </c>
      <c r="BD68" s="14">
        <v>3669.74</v>
      </c>
      <c r="BE68" s="13">
        <f t="shared" si="81"/>
        <v>7161.6299999999992</v>
      </c>
      <c r="BF68" s="14">
        <f t="shared" si="82"/>
        <v>544.5</v>
      </c>
      <c r="BG68" s="14">
        <f t="shared" si="83"/>
        <v>209.53</v>
      </c>
      <c r="BH68" s="14">
        <f t="shared" si="84"/>
        <v>209.54</v>
      </c>
      <c r="BI68" s="13">
        <f t="shared" si="85"/>
        <v>963.56999999999994</v>
      </c>
      <c r="BJ68" s="13">
        <f t="shared" si="86"/>
        <v>15109</v>
      </c>
      <c r="BK68" s="13">
        <v>0</v>
      </c>
      <c r="BL68" s="14">
        <v>0</v>
      </c>
      <c r="BM68" s="14">
        <v>0</v>
      </c>
      <c r="BN68" s="14">
        <v>0</v>
      </c>
      <c r="BO68" s="13">
        <f t="shared" si="87"/>
        <v>0</v>
      </c>
      <c r="BP68" s="14">
        <f t="shared" si="88"/>
        <v>105.59</v>
      </c>
      <c r="BQ68" s="14">
        <f t="shared" si="89"/>
        <v>66.739999999999995</v>
      </c>
      <c r="BR68" s="14">
        <v>0</v>
      </c>
      <c r="BS68" s="13">
        <f t="shared" si="90"/>
        <v>172.32999999999998</v>
      </c>
      <c r="BT68" s="13">
        <f t="shared" si="91"/>
        <v>172.32999999999998</v>
      </c>
      <c r="BU68" s="11">
        <v>0</v>
      </c>
      <c r="BV68" s="14">
        <v>0</v>
      </c>
      <c r="BW68" s="14">
        <v>0</v>
      </c>
      <c r="BX68" s="14">
        <v>0</v>
      </c>
      <c r="BY68" s="11">
        <f t="shared" si="92"/>
        <v>0</v>
      </c>
      <c r="BZ68" s="14">
        <f t="shared" si="93"/>
        <v>140.25</v>
      </c>
      <c r="CA68" s="14">
        <f t="shared" si="94"/>
        <v>140.25</v>
      </c>
      <c r="CB68" s="14">
        <f t="shared" si="95"/>
        <v>161.31</v>
      </c>
      <c r="CC68" s="11">
        <f t="shared" si="96"/>
        <v>441.81</v>
      </c>
      <c r="CD68" s="11">
        <f t="shared" si="97"/>
        <v>441.81</v>
      </c>
      <c r="CE68" s="15">
        <v>0</v>
      </c>
      <c r="CF68" s="16">
        <v>0</v>
      </c>
      <c r="CG68" s="16">
        <v>0</v>
      </c>
      <c r="CH68" s="16">
        <v>0</v>
      </c>
      <c r="CI68" s="15">
        <f t="shared" si="98"/>
        <v>0</v>
      </c>
      <c r="CJ68" s="16">
        <f t="shared" si="99"/>
        <v>26.43</v>
      </c>
      <c r="CK68" s="16">
        <f t="shared" si="100"/>
        <v>25.49</v>
      </c>
      <c r="CL68" s="16">
        <f t="shared" si="101"/>
        <v>30.06</v>
      </c>
      <c r="CM68" s="15">
        <f t="shared" si="102"/>
        <v>81.98</v>
      </c>
      <c r="CN68" s="15">
        <f t="shared" si="103"/>
        <v>81.98</v>
      </c>
      <c r="CO68" s="15">
        <v>0</v>
      </c>
      <c r="CP68" s="15">
        <v>0</v>
      </c>
      <c r="CQ68" s="16">
        <v>0</v>
      </c>
      <c r="CR68" s="16">
        <v>0</v>
      </c>
      <c r="CS68" s="16">
        <v>0</v>
      </c>
      <c r="CT68" s="15">
        <f t="shared" si="104"/>
        <v>0</v>
      </c>
      <c r="CU68" s="16">
        <f t="shared" si="105"/>
        <v>159.12</v>
      </c>
      <c r="CV68" s="16">
        <v>0</v>
      </c>
      <c r="CW68" s="16">
        <v>0</v>
      </c>
      <c r="CX68" s="15">
        <f t="shared" si="106"/>
        <v>159.12</v>
      </c>
      <c r="CY68" s="15">
        <f t="shared" si="107"/>
        <v>159.12</v>
      </c>
      <c r="CZ68" s="15">
        <f t="shared" si="62"/>
        <v>855.24</v>
      </c>
      <c r="DA68" s="16">
        <v>0</v>
      </c>
      <c r="DB68" s="16">
        <v>0</v>
      </c>
      <c r="DC68" s="16">
        <v>0</v>
      </c>
      <c r="DD68" s="16">
        <v>0</v>
      </c>
      <c r="DE68" s="16">
        <f t="shared" si="108"/>
        <v>0</v>
      </c>
      <c r="DF68" s="16">
        <f t="shared" si="109"/>
        <v>1295.67</v>
      </c>
      <c r="DG68" s="16">
        <f t="shared" si="110"/>
        <v>1042.52</v>
      </c>
      <c r="DH68" s="16">
        <f t="shared" si="111"/>
        <v>935.3</v>
      </c>
      <c r="DI68" s="16">
        <f t="shared" si="112"/>
        <v>3273.49</v>
      </c>
      <c r="DJ68" s="16">
        <f t="shared" si="113"/>
        <v>3273.49</v>
      </c>
      <c r="DK68" s="16">
        <v>0</v>
      </c>
      <c r="DL68" s="16">
        <v>0</v>
      </c>
      <c r="DM68" s="16">
        <v>0</v>
      </c>
      <c r="DN68" s="16">
        <v>0</v>
      </c>
      <c r="DO68" s="6">
        <f t="shared" si="114"/>
        <v>0</v>
      </c>
      <c r="DP68" s="16">
        <f t="shared" si="115"/>
        <v>77.42</v>
      </c>
      <c r="DQ68" s="16">
        <f t="shared" si="116"/>
        <v>77.42</v>
      </c>
      <c r="DR68" s="16">
        <f t="shared" si="117"/>
        <v>52.89</v>
      </c>
      <c r="DS68" s="14">
        <f t="shared" si="118"/>
        <v>207.73000000000002</v>
      </c>
      <c r="DT68" s="14">
        <f t="shared" si="119"/>
        <v>207.73000000000002</v>
      </c>
      <c r="DU68" s="14">
        <f t="shared" si="120"/>
        <v>3481.22</v>
      </c>
      <c r="DV68" s="14">
        <f t="shared" si="60"/>
        <v>61379.31</v>
      </c>
      <c r="DW68" s="9">
        <v>100</v>
      </c>
      <c r="DX68" s="9" t="s">
        <v>370</v>
      </c>
      <c r="DY68" s="9" t="s">
        <v>132</v>
      </c>
      <c r="DZ68" s="9" t="s">
        <v>371</v>
      </c>
      <c r="EA68" s="9" t="s">
        <v>134</v>
      </c>
      <c r="EB68" s="9" t="s">
        <v>372</v>
      </c>
      <c r="EC68" s="9">
        <v>24938381</v>
      </c>
    </row>
    <row r="69" spans="1:133" x14ac:dyDescent="0.25">
      <c r="A69" s="9" t="s">
        <v>373</v>
      </c>
      <c r="B69" s="10">
        <v>1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1">
        <v>0</v>
      </c>
      <c r="M69" s="12">
        <v>0</v>
      </c>
      <c r="N69" s="12">
        <v>0</v>
      </c>
      <c r="O69" s="12">
        <v>0</v>
      </c>
      <c r="P69" s="11">
        <f t="shared" si="63"/>
        <v>0</v>
      </c>
      <c r="Q69" s="12">
        <f t="shared" si="64"/>
        <v>3913.2</v>
      </c>
      <c r="R69" s="12">
        <f t="shared" si="65"/>
        <v>2757.84</v>
      </c>
      <c r="S69" s="12">
        <f t="shared" si="66"/>
        <v>2859.99</v>
      </c>
      <c r="T69" s="11">
        <f t="shared" si="67"/>
        <v>9531.0299999999988</v>
      </c>
      <c r="U69" s="11">
        <f t="shared" si="68"/>
        <v>9531.0299999999988</v>
      </c>
      <c r="V69" s="13">
        <v>523.61</v>
      </c>
      <c r="W69" s="14">
        <v>334.26</v>
      </c>
      <c r="X69" s="14">
        <v>261.25</v>
      </c>
      <c r="Y69" s="12">
        <v>764.68</v>
      </c>
      <c r="Z69" s="13">
        <f t="shared" si="69"/>
        <v>1360.19</v>
      </c>
      <c r="AA69" s="12">
        <f t="shared" si="70"/>
        <v>4347.83</v>
      </c>
      <c r="AB69" s="14">
        <v>0</v>
      </c>
      <c r="AC69" s="14">
        <v>0</v>
      </c>
      <c r="AD69" s="13">
        <f t="shared" si="71"/>
        <v>4347.83</v>
      </c>
      <c r="AE69" s="13">
        <f t="shared" si="72"/>
        <v>6231.63</v>
      </c>
      <c r="AF69" s="13">
        <v>0</v>
      </c>
      <c r="AG69" s="14">
        <v>0</v>
      </c>
      <c r="AH69" s="14">
        <v>0</v>
      </c>
      <c r="AI69" s="12">
        <v>0</v>
      </c>
      <c r="AJ69" s="13">
        <f t="shared" si="73"/>
        <v>0</v>
      </c>
      <c r="AK69" s="12">
        <f t="shared" si="74"/>
        <v>1552.8</v>
      </c>
      <c r="AL69" s="14">
        <v>0</v>
      </c>
      <c r="AM69" s="14">
        <v>0</v>
      </c>
      <c r="AN69" s="13">
        <f t="shared" si="75"/>
        <v>1552.8</v>
      </c>
      <c r="AO69" s="13">
        <f t="shared" si="76"/>
        <v>1552.8</v>
      </c>
      <c r="AP69" s="13">
        <v>0</v>
      </c>
      <c r="AQ69" s="14">
        <v>0</v>
      </c>
      <c r="AR69" s="14">
        <v>0</v>
      </c>
      <c r="AS69" s="12">
        <v>0</v>
      </c>
      <c r="AT69" s="13">
        <f t="shared" si="77"/>
        <v>0</v>
      </c>
      <c r="AU69" s="12">
        <f t="shared" si="78"/>
        <v>1118.69</v>
      </c>
      <c r="AV69" s="14">
        <v>0</v>
      </c>
      <c r="AW69" s="14">
        <v>0</v>
      </c>
      <c r="AX69" s="13">
        <f t="shared" si="79"/>
        <v>1118.69</v>
      </c>
      <c r="AY69" s="13">
        <f t="shared" si="80"/>
        <v>1118.69</v>
      </c>
      <c r="AZ69" s="13">
        <f t="shared" si="61"/>
        <v>8903.1200000000008</v>
      </c>
      <c r="BA69" s="13">
        <v>0</v>
      </c>
      <c r="BB69" s="14">
        <v>0</v>
      </c>
      <c r="BC69" s="14">
        <v>0</v>
      </c>
      <c r="BD69" s="14">
        <v>0</v>
      </c>
      <c r="BE69" s="13">
        <f t="shared" si="81"/>
        <v>0</v>
      </c>
      <c r="BF69" s="14">
        <f t="shared" si="82"/>
        <v>544.5</v>
      </c>
      <c r="BG69" s="14">
        <f t="shared" si="83"/>
        <v>209.53</v>
      </c>
      <c r="BH69" s="14">
        <f t="shared" si="84"/>
        <v>209.54</v>
      </c>
      <c r="BI69" s="13">
        <f t="shared" si="85"/>
        <v>963.56999999999994</v>
      </c>
      <c r="BJ69" s="13">
        <f t="shared" si="86"/>
        <v>963.56999999999994</v>
      </c>
      <c r="BK69" s="13">
        <v>0</v>
      </c>
      <c r="BL69" s="14">
        <v>0</v>
      </c>
      <c r="BM69" s="14">
        <v>0</v>
      </c>
      <c r="BN69" s="14">
        <v>0</v>
      </c>
      <c r="BO69" s="13">
        <f t="shared" si="87"/>
        <v>0</v>
      </c>
      <c r="BP69" s="14">
        <f t="shared" si="88"/>
        <v>105.59</v>
      </c>
      <c r="BQ69" s="14">
        <f t="shared" si="89"/>
        <v>66.739999999999995</v>
      </c>
      <c r="BR69" s="14">
        <v>0</v>
      </c>
      <c r="BS69" s="13">
        <f t="shared" si="90"/>
        <v>172.32999999999998</v>
      </c>
      <c r="BT69" s="13">
        <f t="shared" si="91"/>
        <v>172.32999999999998</v>
      </c>
      <c r="BU69" s="11">
        <v>0</v>
      </c>
      <c r="BV69" s="14">
        <v>0</v>
      </c>
      <c r="BW69" s="14">
        <v>0</v>
      </c>
      <c r="BX69" s="14">
        <v>0</v>
      </c>
      <c r="BY69" s="11">
        <f t="shared" si="92"/>
        <v>0</v>
      </c>
      <c r="BZ69" s="14">
        <f t="shared" si="93"/>
        <v>140.25</v>
      </c>
      <c r="CA69" s="14">
        <f t="shared" si="94"/>
        <v>140.25</v>
      </c>
      <c r="CB69" s="14">
        <f t="shared" si="95"/>
        <v>161.31</v>
      </c>
      <c r="CC69" s="11">
        <f t="shared" si="96"/>
        <v>441.81</v>
      </c>
      <c r="CD69" s="11">
        <f t="shared" si="97"/>
        <v>441.81</v>
      </c>
      <c r="CE69" s="15">
        <v>0</v>
      </c>
      <c r="CF69" s="16">
        <v>0</v>
      </c>
      <c r="CG69" s="16">
        <v>0</v>
      </c>
      <c r="CH69" s="16">
        <v>0</v>
      </c>
      <c r="CI69" s="15">
        <f t="shared" si="98"/>
        <v>0</v>
      </c>
      <c r="CJ69" s="16">
        <f t="shared" si="99"/>
        <v>26.43</v>
      </c>
      <c r="CK69" s="16">
        <f t="shared" si="100"/>
        <v>25.49</v>
      </c>
      <c r="CL69" s="16">
        <f t="shared" si="101"/>
        <v>30.06</v>
      </c>
      <c r="CM69" s="15">
        <f t="shared" si="102"/>
        <v>81.98</v>
      </c>
      <c r="CN69" s="15">
        <f t="shared" si="103"/>
        <v>81.98</v>
      </c>
      <c r="CO69" s="15">
        <v>0</v>
      </c>
      <c r="CP69" s="15">
        <v>0</v>
      </c>
      <c r="CQ69" s="16">
        <v>0</v>
      </c>
      <c r="CR69" s="16">
        <v>0</v>
      </c>
      <c r="CS69" s="16">
        <v>0</v>
      </c>
      <c r="CT69" s="15">
        <f t="shared" si="104"/>
        <v>0</v>
      </c>
      <c r="CU69" s="16">
        <f t="shared" si="105"/>
        <v>159.12</v>
      </c>
      <c r="CV69" s="16">
        <v>0</v>
      </c>
      <c r="CW69" s="16">
        <v>0</v>
      </c>
      <c r="CX69" s="15">
        <f t="shared" si="106"/>
        <v>159.12</v>
      </c>
      <c r="CY69" s="15">
        <f t="shared" si="107"/>
        <v>159.12</v>
      </c>
      <c r="CZ69" s="15">
        <f t="shared" si="62"/>
        <v>855.24</v>
      </c>
      <c r="DA69" s="16">
        <v>0</v>
      </c>
      <c r="DB69" s="16">
        <v>0</v>
      </c>
      <c r="DC69" s="16">
        <v>0</v>
      </c>
      <c r="DD69" s="16">
        <v>0</v>
      </c>
      <c r="DE69" s="16">
        <f t="shared" si="108"/>
        <v>0</v>
      </c>
      <c r="DF69" s="16">
        <f t="shared" si="109"/>
        <v>1295.67</v>
      </c>
      <c r="DG69" s="16">
        <f t="shared" si="110"/>
        <v>1042.52</v>
      </c>
      <c r="DH69" s="16">
        <f t="shared" si="111"/>
        <v>935.3</v>
      </c>
      <c r="DI69" s="16">
        <f t="shared" si="112"/>
        <v>3273.49</v>
      </c>
      <c r="DJ69" s="16">
        <f t="shared" si="113"/>
        <v>3273.49</v>
      </c>
      <c r="DK69" s="16">
        <v>0</v>
      </c>
      <c r="DL69" s="16">
        <v>0</v>
      </c>
      <c r="DM69" s="16">
        <v>0</v>
      </c>
      <c r="DN69" s="16">
        <v>0</v>
      </c>
      <c r="DO69" s="6">
        <f t="shared" si="114"/>
        <v>0</v>
      </c>
      <c r="DP69" s="16">
        <f t="shared" si="115"/>
        <v>77.42</v>
      </c>
      <c r="DQ69" s="16">
        <f t="shared" si="116"/>
        <v>77.42</v>
      </c>
      <c r="DR69" s="16">
        <f t="shared" si="117"/>
        <v>52.89</v>
      </c>
      <c r="DS69" s="14">
        <f t="shared" si="118"/>
        <v>207.73000000000002</v>
      </c>
      <c r="DT69" s="14">
        <f t="shared" si="119"/>
        <v>207.73000000000002</v>
      </c>
      <c r="DU69" s="14">
        <f t="shared" si="120"/>
        <v>3481.22</v>
      </c>
      <c r="DV69" s="14">
        <f t="shared" ref="DV69:DV88" si="121">U69+AZ69+BJ69+CZ69+DU69</f>
        <v>23734.180000000004</v>
      </c>
      <c r="DW69" s="9">
        <v>88</v>
      </c>
      <c r="DX69" s="9" t="s">
        <v>373</v>
      </c>
      <c r="DY69" s="9" t="s">
        <v>374</v>
      </c>
      <c r="DZ69" s="9" t="s">
        <v>375</v>
      </c>
      <c r="EA69" s="9" t="s">
        <v>134</v>
      </c>
      <c r="EB69" s="9" t="s">
        <v>376</v>
      </c>
      <c r="EC69" s="9">
        <v>18218742</v>
      </c>
    </row>
    <row r="70" spans="1:133" x14ac:dyDescent="0.25">
      <c r="A70" s="9" t="s">
        <v>377</v>
      </c>
      <c r="B70" s="10">
        <v>1</v>
      </c>
      <c r="C70" s="10">
        <v>1</v>
      </c>
      <c r="D70" s="10">
        <v>1</v>
      </c>
      <c r="E70" s="10">
        <v>1</v>
      </c>
      <c r="F70" s="10">
        <v>1</v>
      </c>
      <c r="G70" s="10">
        <v>1</v>
      </c>
      <c r="H70" s="10">
        <v>1</v>
      </c>
      <c r="I70" s="10">
        <v>1</v>
      </c>
      <c r="J70" s="10">
        <v>1</v>
      </c>
      <c r="K70" s="10">
        <v>1</v>
      </c>
      <c r="L70" s="11">
        <v>0</v>
      </c>
      <c r="M70" s="12">
        <v>0</v>
      </c>
      <c r="N70" s="12">
        <v>0</v>
      </c>
      <c r="O70" s="12">
        <v>0</v>
      </c>
      <c r="P70" s="11">
        <f t="shared" si="63"/>
        <v>0</v>
      </c>
      <c r="Q70" s="12">
        <f t="shared" si="64"/>
        <v>3913.2</v>
      </c>
      <c r="R70" s="12">
        <f t="shared" si="65"/>
        <v>2757.84</v>
      </c>
      <c r="S70" s="12">
        <f t="shared" si="66"/>
        <v>2859.99</v>
      </c>
      <c r="T70" s="11">
        <f t="shared" si="67"/>
        <v>9531.0299999999988</v>
      </c>
      <c r="U70" s="11">
        <f t="shared" si="68"/>
        <v>9531.0299999999988</v>
      </c>
      <c r="V70" s="13">
        <v>9418.2999999999993</v>
      </c>
      <c r="W70" s="14">
        <v>2452.65</v>
      </c>
      <c r="X70" s="14">
        <v>1938.23</v>
      </c>
      <c r="Y70" s="12">
        <v>1529.45</v>
      </c>
      <c r="Z70" s="13">
        <f t="shared" si="69"/>
        <v>5920.33</v>
      </c>
      <c r="AA70" s="12">
        <f t="shared" si="70"/>
        <v>4347.83</v>
      </c>
      <c r="AB70" s="14">
        <v>0</v>
      </c>
      <c r="AC70" s="14">
        <v>0</v>
      </c>
      <c r="AD70" s="13">
        <f t="shared" si="71"/>
        <v>4347.83</v>
      </c>
      <c r="AE70" s="13">
        <f t="shared" si="72"/>
        <v>19686.46</v>
      </c>
      <c r="AF70" s="13">
        <v>0</v>
      </c>
      <c r="AG70" s="14">
        <v>0</v>
      </c>
      <c r="AH70" s="14">
        <v>0</v>
      </c>
      <c r="AI70" s="12">
        <v>0</v>
      </c>
      <c r="AJ70" s="13">
        <f t="shared" si="73"/>
        <v>0</v>
      </c>
      <c r="AK70" s="12">
        <f t="shared" si="74"/>
        <v>1552.8</v>
      </c>
      <c r="AL70" s="14">
        <v>0</v>
      </c>
      <c r="AM70" s="14">
        <v>0</v>
      </c>
      <c r="AN70" s="13">
        <f t="shared" si="75"/>
        <v>1552.8</v>
      </c>
      <c r="AO70" s="13">
        <f t="shared" si="76"/>
        <v>1552.8</v>
      </c>
      <c r="AP70" s="13">
        <v>7318.67</v>
      </c>
      <c r="AQ70" s="14">
        <v>857.45</v>
      </c>
      <c r="AR70" s="14">
        <v>969.01</v>
      </c>
      <c r="AS70" s="12">
        <v>0</v>
      </c>
      <c r="AT70" s="13">
        <f t="shared" si="77"/>
        <v>1826.46</v>
      </c>
      <c r="AU70" s="12">
        <f t="shared" si="78"/>
        <v>1118.69</v>
      </c>
      <c r="AV70" s="14">
        <v>0</v>
      </c>
      <c r="AW70" s="14">
        <v>0</v>
      </c>
      <c r="AX70" s="13">
        <f t="shared" si="79"/>
        <v>1118.69</v>
      </c>
      <c r="AY70" s="13">
        <f t="shared" si="80"/>
        <v>10263.820000000002</v>
      </c>
      <c r="AZ70" s="13">
        <f t="shared" si="61"/>
        <v>31503.08</v>
      </c>
      <c r="BA70" s="13">
        <v>0</v>
      </c>
      <c r="BB70" s="14">
        <v>0</v>
      </c>
      <c r="BC70" s="14">
        <v>0</v>
      </c>
      <c r="BD70" s="14">
        <v>0</v>
      </c>
      <c r="BE70" s="13">
        <f t="shared" si="81"/>
        <v>0</v>
      </c>
      <c r="BF70" s="14">
        <f t="shared" si="82"/>
        <v>544.5</v>
      </c>
      <c r="BG70" s="14">
        <f t="shared" si="83"/>
        <v>209.53</v>
      </c>
      <c r="BH70" s="14">
        <f t="shared" si="84"/>
        <v>209.54</v>
      </c>
      <c r="BI70" s="13">
        <f t="shared" si="85"/>
        <v>963.56999999999994</v>
      </c>
      <c r="BJ70" s="13">
        <f t="shared" si="86"/>
        <v>963.56999999999994</v>
      </c>
      <c r="BK70" s="13">
        <v>0</v>
      </c>
      <c r="BL70" s="14">
        <v>0</v>
      </c>
      <c r="BM70" s="14">
        <v>0</v>
      </c>
      <c r="BN70" s="14">
        <v>0</v>
      </c>
      <c r="BO70" s="13">
        <f t="shared" si="87"/>
        <v>0</v>
      </c>
      <c r="BP70" s="14">
        <f t="shared" si="88"/>
        <v>105.59</v>
      </c>
      <c r="BQ70" s="14">
        <f t="shared" si="89"/>
        <v>66.739999999999995</v>
      </c>
      <c r="BR70" s="14">
        <v>0</v>
      </c>
      <c r="BS70" s="13">
        <f t="shared" si="90"/>
        <v>172.32999999999998</v>
      </c>
      <c r="BT70" s="13">
        <f t="shared" si="91"/>
        <v>172.32999999999998</v>
      </c>
      <c r="BU70" s="11">
        <v>0</v>
      </c>
      <c r="BV70" s="14">
        <v>0</v>
      </c>
      <c r="BW70" s="14">
        <v>0</v>
      </c>
      <c r="BX70" s="14">
        <v>0</v>
      </c>
      <c r="BY70" s="11">
        <f t="shared" si="92"/>
        <v>0</v>
      </c>
      <c r="BZ70" s="14">
        <f t="shared" si="93"/>
        <v>140.25</v>
      </c>
      <c r="CA70" s="14">
        <f t="shared" si="94"/>
        <v>140.25</v>
      </c>
      <c r="CB70" s="14">
        <f t="shared" si="95"/>
        <v>161.31</v>
      </c>
      <c r="CC70" s="11">
        <f t="shared" si="96"/>
        <v>441.81</v>
      </c>
      <c r="CD70" s="11">
        <f t="shared" si="97"/>
        <v>441.81</v>
      </c>
      <c r="CE70" s="15">
        <v>0</v>
      </c>
      <c r="CF70" s="16">
        <v>0</v>
      </c>
      <c r="CG70" s="16">
        <v>0</v>
      </c>
      <c r="CH70" s="16">
        <v>0</v>
      </c>
      <c r="CI70" s="15">
        <f t="shared" si="98"/>
        <v>0</v>
      </c>
      <c r="CJ70" s="16">
        <f t="shared" si="99"/>
        <v>26.43</v>
      </c>
      <c r="CK70" s="16">
        <f t="shared" si="100"/>
        <v>25.49</v>
      </c>
      <c r="CL70" s="16">
        <f t="shared" si="101"/>
        <v>30.06</v>
      </c>
      <c r="CM70" s="15">
        <f t="shared" si="102"/>
        <v>81.98</v>
      </c>
      <c r="CN70" s="15">
        <f t="shared" si="103"/>
        <v>81.98</v>
      </c>
      <c r="CO70" s="15">
        <v>0</v>
      </c>
      <c r="CP70" s="15">
        <v>0</v>
      </c>
      <c r="CQ70" s="16">
        <v>0</v>
      </c>
      <c r="CR70" s="16">
        <v>0</v>
      </c>
      <c r="CS70" s="16">
        <v>0</v>
      </c>
      <c r="CT70" s="15">
        <f t="shared" si="104"/>
        <v>0</v>
      </c>
      <c r="CU70" s="16">
        <f t="shared" si="105"/>
        <v>159.12</v>
      </c>
      <c r="CV70" s="16">
        <v>0</v>
      </c>
      <c r="CW70" s="16">
        <v>0</v>
      </c>
      <c r="CX70" s="15">
        <f t="shared" si="106"/>
        <v>159.12</v>
      </c>
      <c r="CY70" s="15">
        <f t="shared" si="107"/>
        <v>159.12</v>
      </c>
      <c r="CZ70" s="15">
        <f t="shared" si="62"/>
        <v>855.24</v>
      </c>
      <c r="DA70" s="16">
        <v>1080</v>
      </c>
      <c r="DB70" s="16">
        <v>120</v>
      </c>
      <c r="DC70" s="16">
        <v>120</v>
      </c>
      <c r="DD70" s="16">
        <v>0</v>
      </c>
      <c r="DE70" s="16">
        <f t="shared" si="108"/>
        <v>240</v>
      </c>
      <c r="DF70" s="16">
        <f t="shared" si="109"/>
        <v>1295.67</v>
      </c>
      <c r="DG70" s="16">
        <f t="shared" si="110"/>
        <v>1042.52</v>
      </c>
      <c r="DH70" s="16">
        <f t="shared" si="111"/>
        <v>935.3</v>
      </c>
      <c r="DI70" s="16">
        <f t="shared" si="112"/>
        <v>3273.49</v>
      </c>
      <c r="DJ70" s="16">
        <f t="shared" si="113"/>
        <v>4593.49</v>
      </c>
      <c r="DK70" s="16">
        <v>0</v>
      </c>
      <c r="DL70" s="16">
        <v>0</v>
      </c>
      <c r="DM70" s="16">
        <v>0</v>
      </c>
      <c r="DN70" s="16">
        <v>0</v>
      </c>
      <c r="DO70" s="6">
        <f t="shared" si="114"/>
        <v>0</v>
      </c>
      <c r="DP70" s="16">
        <f t="shared" si="115"/>
        <v>77.42</v>
      </c>
      <c r="DQ70" s="16">
        <f t="shared" si="116"/>
        <v>77.42</v>
      </c>
      <c r="DR70" s="16">
        <f t="shared" si="117"/>
        <v>52.89</v>
      </c>
      <c r="DS70" s="14">
        <f t="shared" si="118"/>
        <v>207.73000000000002</v>
      </c>
      <c r="DT70" s="14">
        <f t="shared" si="119"/>
        <v>207.73000000000002</v>
      </c>
      <c r="DU70" s="14">
        <f t="shared" si="120"/>
        <v>4801.2199999999993</v>
      </c>
      <c r="DV70" s="14">
        <f t="shared" si="121"/>
        <v>47654.14</v>
      </c>
      <c r="DW70" s="9">
        <v>133</v>
      </c>
      <c r="DX70" s="9" t="s">
        <v>377</v>
      </c>
      <c r="DY70" s="9" t="s">
        <v>378</v>
      </c>
      <c r="DZ70" s="9" t="s">
        <v>379</v>
      </c>
      <c r="EA70" s="9" t="s">
        <v>134</v>
      </c>
      <c r="EB70" s="9" t="s">
        <v>380</v>
      </c>
      <c r="EC70" s="9">
        <v>30703169</v>
      </c>
    </row>
    <row r="71" spans="1:133" x14ac:dyDescent="0.25">
      <c r="A71" s="9" t="s">
        <v>381</v>
      </c>
      <c r="B71" s="10">
        <v>1</v>
      </c>
      <c r="C71" s="10">
        <v>1</v>
      </c>
      <c r="D71" s="10">
        <v>1</v>
      </c>
      <c r="E71" s="10">
        <v>1</v>
      </c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1">
        <v>219.39</v>
      </c>
      <c r="M71" s="12">
        <v>375.9</v>
      </c>
      <c r="N71" s="12">
        <v>0</v>
      </c>
      <c r="O71" s="12">
        <v>219.39</v>
      </c>
      <c r="P71" s="11">
        <f t="shared" si="63"/>
        <v>595.29</v>
      </c>
      <c r="Q71" s="12">
        <f t="shared" si="64"/>
        <v>3913.2</v>
      </c>
      <c r="R71" s="12">
        <f t="shared" si="65"/>
        <v>2757.84</v>
      </c>
      <c r="S71" s="12">
        <f t="shared" si="66"/>
        <v>2859.99</v>
      </c>
      <c r="T71" s="11">
        <f t="shared" si="67"/>
        <v>9531.0299999999988</v>
      </c>
      <c r="U71" s="11">
        <f t="shared" si="68"/>
        <v>10345.709999999999</v>
      </c>
      <c r="V71" s="13">
        <v>2763.41</v>
      </c>
      <c r="W71" s="14">
        <v>1094.9000000000001</v>
      </c>
      <c r="X71" s="14">
        <v>552.04999999999995</v>
      </c>
      <c r="Y71" s="12">
        <v>1217.54</v>
      </c>
      <c r="Z71" s="13">
        <f t="shared" si="69"/>
        <v>2864.49</v>
      </c>
      <c r="AA71" s="12">
        <f t="shared" si="70"/>
        <v>4347.83</v>
      </c>
      <c r="AB71" s="14">
        <v>0</v>
      </c>
      <c r="AC71" s="14">
        <v>0</v>
      </c>
      <c r="AD71" s="13">
        <f t="shared" si="71"/>
        <v>4347.83</v>
      </c>
      <c r="AE71" s="13">
        <f t="shared" si="72"/>
        <v>9975.73</v>
      </c>
      <c r="AF71" s="13">
        <v>543.14</v>
      </c>
      <c r="AG71" s="14">
        <v>488.83</v>
      </c>
      <c r="AH71" s="14">
        <v>0</v>
      </c>
      <c r="AI71" s="12">
        <v>0</v>
      </c>
      <c r="AJ71" s="13">
        <f t="shared" si="73"/>
        <v>488.83</v>
      </c>
      <c r="AK71" s="12">
        <f t="shared" si="74"/>
        <v>1552.8</v>
      </c>
      <c r="AL71" s="14">
        <v>0</v>
      </c>
      <c r="AM71" s="14">
        <v>0</v>
      </c>
      <c r="AN71" s="13">
        <f t="shared" si="75"/>
        <v>1552.8</v>
      </c>
      <c r="AO71" s="13">
        <f t="shared" si="76"/>
        <v>2584.77</v>
      </c>
      <c r="AP71" s="13">
        <v>4040.65</v>
      </c>
      <c r="AQ71" s="14">
        <v>0</v>
      </c>
      <c r="AR71" s="14">
        <v>1558.46</v>
      </c>
      <c r="AS71" s="12">
        <v>0</v>
      </c>
      <c r="AT71" s="13">
        <f t="shared" si="77"/>
        <v>1558.46</v>
      </c>
      <c r="AU71" s="12">
        <f t="shared" si="78"/>
        <v>1118.69</v>
      </c>
      <c r="AV71" s="14">
        <v>0</v>
      </c>
      <c r="AW71" s="14">
        <v>0</v>
      </c>
      <c r="AX71" s="13">
        <f t="shared" si="79"/>
        <v>1118.69</v>
      </c>
      <c r="AY71" s="13">
        <f t="shared" si="80"/>
        <v>6717.8000000000011</v>
      </c>
      <c r="AZ71" s="13">
        <f t="shared" si="61"/>
        <v>19278.300000000003</v>
      </c>
      <c r="BA71" s="13">
        <v>0</v>
      </c>
      <c r="BB71" s="14">
        <v>0</v>
      </c>
      <c r="BC71" s="14">
        <v>0</v>
      </c>
      <c r="BD71" s="14">
        <v>0</v>
      </c>
      <c r="BE71" s="13">
        <f t="shared" si="81"/>
        <v>0</v>
      </c>
      <c r="BF71" s="14">
        <f t="shared" si="82"/>
        <v>544.5</v>
      </c>
      <c r="BG71" s="14">
        <f t="shared" si="83"/>
        <v>209.53</v>
      </c>
      <c r="BH71" s="14">
        <f t="shared" si="84"/>
        <v>209.54</v>
      </c>
      <c r="BI71" s="13">
        <f t="shared" si="85"/>
        <v>963.56999999999994</v>
      </c>
      <c r="BJ71" s="13">
        <f t="shared" si="86"/>
        <v>963.56999999999994</v>
      </c>
      <c r="BK71" s="13">
        <v>0</v>
      </c>
      <c r="BL71" s="14">
        <v>0</v>
      </c>
      <c r="BM71" s="14">
        <v>0</v>
      </c>
      <c r="BN71" s="14">
        <v>0</v>
      </c>
      <c r="BO71" s="13">
        <f t="shared" si="87"/>
        <v>0</v>
      </c>
      <c r="BP71" s="14">
        <f t="shared" si="88"/>
        <v>105.59</v>
      </c>
      <c r="BQ71" s="14">
        <f t="shared" si="89"/>
        <v>66.739999999999995</v>
      </c>
      <c r="BR71" s="14">
        <v>0</v>
      </c>
      <c r="BS71" s="13">
        <f t="shared" si="90"/>
        <v>172.32999999999998</v>
      </c>
      <c r="BT71" s="13">
        <f t="shared" si="91"/>
        <v>172.32999999999998</v>
      </c>
      <c r="BU71" s="11">
        <v>0</v>
      </c>
      <c r="BV71" s="14">
        <v>0</v>
      </c>
      <c r="BW71" s="14">
        <v>0</v>
      </c>
      <c r="BX71" s="14">
        <v>0</v>
      </c>
      <c r="BY71" s="11">
        <f t="shared" si="92"/>
        <v>0</v>
      </c>
      <c r="BZ71" s="14">
        <f t="shared" si="93"/>
        <v>140.25</v>
      </c>
      <c r="CA71" s="14">
        <f t="shared" si="94"/>
        <v>140.25</v>
      </c>
      <c r="CB71" s="14">
        <f t="shared" si="95"/>
        <v>161.31</v>
      </c>
      <c r="CC71" s="11">
        <f t="shared" si="96"/>
        <v>441.81</v>
      </c>
      <c r="CD71" s="11">
        <f t="shared" si="97"/>
        <v>441.81</v>
      </c>
      <c r="CE71" s="15">
        <v>0</v>
      </c>
      <c r="CF71" s="16">
        <v>0</v>
      </c>
      <c r="CG71" s="16">
        <v>0</v>
      </c>
      <c r="CH71" s="16">
        <v>0</v>
      </c>
      <c r="CI71" s="15">
        <f t="shared" si="98"/>
        <v>0</v>
      </c>
      <c r="CJ71" s="16">
        <f t="shared" si="99"/>
        <v>26.43</v>
      </c>
      <c r="CK71" s="16">
        <f t="shared" si="100"/>
        <v>25.49</v>
      </c>
      <c r="CL71" s="16">
        <f t="shared" si="101"/>
        <v>30.06</v>
      </c>
      <c r="CM71" s="15">
        <f t="shared" si="102"/>
        <v>81.98</v>
      </c>
      <c r="CN71" s="15">
        <f t="shared" si="103"/>
        <v>81.98</v>
      </c>
      <c r="CO71" s="15">
        <v>0</v>
      </c>
      <c r="CP71" s="15">
        <v>0</v>
      </c>
      <c r="CQ71" s="16">
        <v>0</v>
      </c>
      <c r="CR71" s="16">
        <v>0</v>
      </c>
      <c r="CS71" s="16">
        <v>0</v>
      </c>
      <c r="CT71" s="15">
        <f t="shared" si="104"/>
        <v>0</v>
      </c>
      <c r="CU71" s="16">
        <f t="shared" si="105"/>
        <v>159.12</v>
      </c>
      <c r="CV71" s="16">
        <v>0</v>
      </c>
      <c r="CW71" s="16">
        <v>0</v>
      </c>
      <c r="CX71" s="15">
        <f t="shared" si="106"/>
        <v>159.12</v>
      </c>
      <c r="CY71" s="15">
        <f t="shared" si="107"/>
        <v>159.12</v>
      </c>
      <c r="CZ71" s="15">
        <f t="shared" si="62"/>
        <v>855.24</v>
      </c>
      <c r="DA71" s="16">
        <v>720</v>
      </c>
      <c r="DB71" s="16">
        <v>120</v>
      </c>
      <c r="DC71" s="16">
        <v>240</v>
      </c>
      <c r="DD71" s="16">
        <v>0</v>
      </c>
      <c r="DE71" s="16">
        <f t="shared" si="108"/>
        <v>360</v>
      </c>
      <c r="DF71" s="16">
        <f t="shared" si="109"/>
        <v>1295.67</v>
      </c>
      <c r="DG71" s="16">
        <f t="shared" si="110"/>
        <v>1042.52</v>
      </c>
      <c r="DH71" s="16">
        <f t="shared" si="111"/>
        <v>935.3</v>
      </c>
      <c r="DI71" s="16">
        <f t="shared" si="112"/>
        <v>3273.49</v>
      </c>
      <c r="DJ71" s="16">
        <f t="shared" si="113"/>
        <v>4353.49</v>
      </c>
      <c r="DK71" s="16">
        <v>0</v>
      </c>
      <c r="DL71" s="16">
        <v>0</v>
      </c>
      <c r="DM71" s="16">
        <v>0</v>
      </c>
      <c r="DN71" s="16">
        <v>0</v>
      </c>
      <c r="DO71" s="6">
        <f t="shared" si="114"/>
        <v>0</v>
      </c>
      <c r="DP71" s="16">
        <f t="shared" si="115"/>
        <v>77.42</v>
      </c>
      <c r="DQ71" s="16">
        <f t="shared" si="116"/>
        <v>77.42</v>
      </c>
      <c r="DR71" s="16">
        <f t="shared" si="117"/>
        <v>52.89</v>
      </c>
      <c r="DS71" s="14">
        <f t="shared" si="118"/>
        <v>207.73000000000002</v>
      </c>
      <c r="DT71" s="14">
        <f t="shared" si="119"/>
        <v>207.73000000000002</v>
      </c>
      <c r="DU71" s="14">
        <f t="shared" si="120"/>
        <v>4561.2199999999993</v>
      </c>
      <c r="DV71" s="14">
        <f t="shared" si="121"/>
        <v>36004.04</v>
      </c>
      <c r="DW71" s="9">
        <v>116</v>
      </c>
      <c r="DX71" s="9" t="s">
        <v>381</v>
      </c>
      <c r="DY71" s="9" t="s">
        <v>382</v>
      </c>
      <c r="DZ71" s="9" t="s">
        <v>383</v>
      </c>
      <c r="EA71" s="9" t="s">
        <v>134</v>
      </c>
      <c r="EB71" s="9" t="s">
        <v>384</v>
      </c>
      <c r="EC71" s="9">
        <v>28018091</v>
      </c>
    </row>
    <row r="72" spans="1:133" x14ac:dyDescent="0.25">
      <c r="A72" s="9" t="s">
        <v>385</v>
      </c>
      <c r="B72" s="10">
        <v>1</v>
      </c>
      <c r="C72" s="10">
        <v>1</v>
      </c>
      <c r="D72" s="10">
        <v>1</v>
      </c>
      <c r="E72" s="10">
        <v>1</v>
      </c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1">
        <v>1108.7</v>
      </c>
      <c r="M72" s="12">
        <v>439.71</v>
      </c>
      <c r="N72" s="12">
        <v>0</v>
      </c>
      <c r="O72" s="12">
        <v>797.68</v>
      </c>
      <c r="P72" s="11">
        <f t="shared" si="63"/>
        <v>1237.3899999999999</v>
      </c>
      <c r="Q72" s="12">
        <f t="shared" si="64"/>
        <v>3913.2</v>
      </c>
      <c r="R72" s="12">
        <f t="shared" si="65"/>
        <v>2757.84</v>
      </c>
      <c r="S72" s="12">
        <f t="shared" si="66"/>
        <v>2859.99</v>
      </c>
      <c r="T72" s="11">
        <f t="shared" si="67"/>
        <v>9531.0299999999988</v>
      </c>
      <c r="U72" s="11">
        <f t="shared" si="68"/>
        <v>11877.119999999999</v>
      </c>
      <c r="V72" s="13">
        <v>8478.59</v>
      </c>
      <c r="W72" s="14">
        <v>1548.44</v>
      </c>
      <c r="X72" s="14">
        <v>952.13</v>
      </c>
      <c r="Y72" s="12">
        <v>1749.72</v>
      </c>
      <c r="Z72" s="13">
        <f t="shared" si="69"/>
        <v>4250.29</v>
      </c>
      <c r="AA72" s="12">
        <f t="shared" si="70"/>
        <v>4347.83</v>
      </c>
      <c r="AB72" s="14">
        <v>0</v>
      </c>
      <c r="AC72" s="14">
        <v>0</v>
      </c>
      <c r="AD72" s="13">
        <f t="shared" si="71"/>
        <v>4347.83</v>
      </c>
      <c r="AE72" s="13">
        <f t="shared" si="72"/>
        <v>17076.71</v>
      </c>
      <c r="AF72" s="13">
        <v>0</v>
      </c>
      <c r="AG72" s="14">
        <v>0</v>
      </c>
      <c r="AH72" s="14">
        <v>0</v>
      </c>
      <c r="AI72" s="12">
        <v>0</v>
      </c>
      <c r="AJ72" s="13">
        <f t="shared" si="73"/>
        <v>0</v>
      </c>
      <c r="AK72" s="12">
        <f t="shared" si="74"/>
        <v>1552.8</v>
      </c>
      <c r="AL72" s="14">
        <v>0</v>
      </c>
      <c r="AM72" s="14">
        <v>0</v>
      </c>
      <c r="AN72" s="13">
        <f t="shared" si="75"/>
        <v>1552.8</v>
      </c>
      <c r="AO72" s="13">
        <f t="shared" si="76"/>
        <v>1552.8</v>
      </c>
      <c r="AP72" s="13">
        <v>0</v>
      </c>
      <c r="AQ72" s="14">
        <v>0</v>
      </c>
      <c r="AR72" s="14">
        <v>0</v>
      </c>
      <c r="AS72" s="12">
        <v>0</v>
      </c>
      <c r="AT72" s="13">
        <f t="shared" si="77"/>
        <v>0</v>
      </c>
      <c r="AU72" s="12">
        <f t="shared" si="78"/>
        <v>1118.69</v>
      </c>
      <c r="AV72" s="14">
        <v>0</v>
      </c>
      <c r="AW72" s="14">
        <v>0</v>
      </c>
      <c r="AX72" s="13">
        <f t="shared" si="79"/>
        <v>1118.69</v>
      </c>
      <c r="AY72" s="13">
        <f t="shared" si="80"/>
        <v>1118.69</v>
      </c>
      <c r="AZ72" s="13">
        <f t="shared" si="61"/>
        <v>19748.199999999997</v>
      </c>
      <c r="BA72" s="13">
        <v>0</v>
      </c>
      <c r="BB72" s="14">
        <v>0</v>
      </c>
      <c r="BC72" s="14">
        <v>0</v>
      </c>
      <c r="BD72" s="14">
        <v>0</v>
      </c>
      <c r="BE72" s="13">
        <f t="shared" si="81"/>
        <v>0</v>
      </c>
      <c r="BF72" s="14">
        <f t="shared" si="82"/>
        <v>544.5</v>
      </c>
      <c r="BG72" s="14">
        <f t="shared" si="83"/>
        <v>209.53</v>
      </c>
      <c r="BH72" s="14">
        <f t="shared" si="84"/>
        <v>209.54</v>
      </c>
      <c r="BI72" s="13">
        <f t="shared" si="85"/>
        <v>963.56999999999994</v>
      </c>
      <c r="BJ72" s="13">
        <f t="shared" si="86"/>
        <v>963.56999999999994</v>
      </c>
      <c r="BK72" s="13">
        <v>0</v>
      </c>
      <c r="BL72" s="14">
        <v>0</v>
      </c>
      <c r="BM72" s="14">
        <v>0</v>
      </c>
      <c r="BN72" s="14">
        <v>0</v>
      </c>
      <c r="BO72" s="13">
        <f t="shared" si="87"/>
        <v>0</v>
      </c>
      <c r="BP72" s="14">
        <f t="shared" si="88"/>
        <v>105.59</v>
      </c>
      <c r="BQ72" s="14">
        <f t="shared" si="89"/>
        <v>66.739999999999995</v>
      </c>
      <c r="BR72" s="14">
        <v>0</v>
      </c>
      <c r="BS72" s="13">
        <f t="shared" si="90"/>
        <v>172.32999999999998</v>
      </c>
      <c r="BT72" s="13">
        <f t="shared" si="91"/>
        <v>172.32999999999998</v>
      </c>
      <c r="BU72" s="11">
        <v>0</v>
      </c>
      <c r="BV72" s="14">
        <v>0</v>
      </c>
      <c r="BW72" s="14">
        <v>0</v>
      </c>
      <c r="BX72" s="14">
        <v>0</v>
      </c>
      <c r="BY72" s="11">
        <f t="shared" si="92"/>
        <v>0</v>
      </c>
      <c r="BZ72" s="14">
        <f t="shared" si="93"/>
        <v>140.25</v>
      </c>
      <c r="CA72" s="14">
        <f t="shared" si="94"/>
        <v>140.25</v>
      </c>
      <c r="CB72" s="14">
        <f t="shared" si="95"/>
        <v>161.31</v>
      </c>
      <c r="CC72" s="11">
        <f t="shared" si="96"/>
        <v>441.81</v>
      </c>
      <c r="CD72" s="11">
        <f t="shared" si="97"/>
        <v>441.81</v>
      </c>
      <c r="CE72" s="15">
        <v>0</v>
      </c>
      <c r="CF72" s="16">
        <v>0</v>
      </c>
      <c r="CG72" s="16">
        <v>0</v>
      </c>
      <c r="CH72" s="16">
        <v>0</v>
      </c>
      <c r="CI72" s="15">
        <f t="shared" si="98"/>
        <v>0</v>
      </c>
      <c r="CJ72" s="16">
        <f t="shared" si="99"/>
        <v>26.43</v>
      </c>
      <c r="CK72" s="16">
        <f t="shared" si="100"/>
        <v>25.49</v>
      </c>
      <c r="CL72" s="16">
        <f t="shared" si="101"/>
        <v>30.06</v>
      </c>
      <c r="CM72" s="15">
        <f t="shared" si="102"/>
        <v>81.98</v>
      </c>
      <c r="CN72" s="15">
        <f t="shared" si="103"/>
        <v>81.98</v>
      </c>
      <c r="CO72" s="15">
        <v>0</v>
      </c>
      <c r="CP72" s="15">
        <v>0</v>
      </c>
      <c r="CQ72" s="16">
        <v>0</v>
      </c>
      <c r="CR72" s="16">
        <v>0</v>
      </c>
      <c r="CS72" s="16">
        <v>0</v>
      </c>
      <c r="CT72" s="15">
        <f t="shared" si="104"/>
        <v>0</v>
      </c>
      <c r="CU72" s="16">
        <f t="shared" si="105"/>
        <v>159.12</v>
      </c>
      <c r="CV72" s="16">
        <v>0</v>
      </c>
      <c r="CW72" s="16">
        <v>0</v>
      </c>
      <c r="CX72" s="15">
        <f t="shared" si="106"/>
        <v>159.12</v>
      </c>
      <c r="CY72" s="15">
        <f t="shared" si="107"/>
        <v>159.12</v>
      </c>
      <c r="CZ72" s="15">
        <f t="shared" si="62"/>
        <v>855.24</v>
      </c>
      <c r="DA72" s="16">
        <v>0</v>
      </c>
      <c r="DB72" s="16">
        <v>0</v>
      </c>
      <c r="DC72" s="16">
        <v>0</v>
      </c>
      <c r="DD72" s="16">
        <v>0</v>
      </c>
      <c r="DE72" s="16">
        <f t="shared" si="108"/>
        <v>0</v>
      </c>
      <c r="DF72" s="16">
        <f t="shared" si="109"/>
        <v>1295.67</v>
      </c>
      <c r="DG72" s="16">
        <f t="shared" si="110"/>
        <v>1042.52</v>
      </c>
      <c r="DH72" s="16">
        <f t="shared" si="111"/>
        <v>935.3</v>
      </c>
      <c r="DI72" s="16">
        <f t="shared" si="112"/>
        <v>3273.49</v>
      </c>
      <c r="DJ72" s="16">
        <f t="shared" si="113"/>
        <v>3273.49</v>
      </c>
      <c r="DK72" s="16">
        <v>0</v>
      </c>
      <c r="DL72" s="16">
        <v>0</v>
      </c>
      <c r="DM72" s="16">
        <v>0</v>
      </c>
      <c r="DN72" s="16">
        <v>0</v>
      </c>
      <c r="DO72" s="6">
        <f t="shared" si="114"/>
        <v>0</v>
      </c>
      <c r="DP72" s="16">
        <f t="shared" si="115"/>
        <v>77.42</v>
      </c>
      <c r="DQ72" s="16">
        <f t="shared" si="116"/>
        <v>77.42</v>
      </c>
      <c r="DR72" s="16">
        <f t="shared" si="117"/>
        <v>52.89</v>
      </c>
      <c r="DS72" s="14">
        <f t="shared" si="118"/>
        <v>207.73000000000002</v>
      </c>
      <c r="DT72" s="14">
        <f t="shared" si="119"/>
        <v>207.73000000000002</v>
      </c>
      <c r="DU72" s="14">
        <f t="shared" si="120"/>
        <v>3481.22</v>
      </c>
      <c r="DV72" s="14">
        <f t="shared" si="121"/>
        <v>36925.35</v>
      </c>
      <c r="DW72" s="9">
        <v>122</v>
      </c>
      <c r="DX72" s="9" t="s">
        <v>385</v>
      </c>
      <c r="DY72" s="9" t="s">
        <v>386</v>
      </c>
      <c r="DZ72" s="9" t="s">
        <v>387</v>
      </c>
      <c r="EA72" s="9" t="s">
        <v>134</v>
      </c>
      <c r="EB72" s="9" t="s">
        <v>388</v>
      </c>
      <c r="EC72" s="9">
        <v>29126016</v>
      </c>
    </row>
    <row r="73" spans="1:133" x14ac:dyDescent="0.25">
      <c r="A73" s="9" t="s">
        <v>389</v>
      </c>
      <c r="B73" s="10">
        <v>1</v>
      </c>
      <c r="C73" s="10">
        <v>1</v>
      </c>
      <c r="D73" s="10">
        <v>1</v>
      </c>
      <c r="E73" s="10">
        <v>1</v>
      </c>
      <c r="F73" s="10">
        <v>1</v>
      </c>
      <c r="G73" s="10">
        <v>1</v>
      </c>
      <c r="H73" s="10">
        <v>1</v>
      </c>
      <c r="I73" s="10">
        <v>1</v>
      </c>
      <c r="J73" s="10">
        <v>1</v>
      </c>
      <c r="K73" s="10">
        <v>1</v>
      </c>
      <c r="L73" s="11">
        <v>0</v>
      </c>
      <c r="M73" s="12">
        <v>0</v>
      </c>
      <c r="N73" s="12">
        <v>0</v>
      </c>
      <c r="O73" s="12">
        <v>0</v>
      </c>
      <c r="P73" s="11">
        <f t="shared" si="63"/>
        <v>0</v>
      </c>
      <c r="Q73" s="12">
        <f t="shared" si="64"/>
        <v>3913.2</v>
      </c>
      <c r="R73" s="12">
        <f t="shared" si="65"/>
        <v>2757.84</v>
      </c>
      <c r="S73" s="12">
        <f t="shared" si="66"/>
        <v>2859.99</v>
      </c>
      <c r="T73" s="11">
        <f t="shared" si="67"/>
        <v>9531.0299999999988</v>
      </c>
      <c r="U73" s="11">
        <f t="shared" si="68"/>
        <v>9531.0299999999988</v>
      </c>
      <c r="V73" s="13">
        <v>1993.19</v>
      </c>
      <c r="W73" s="14">
        <v>185.19</v>
      </c>
      <c r="X73" s="14">
        <v>197.02</v>
      </c>
      <c r="Y73" s="12">
        <v>65.64</v>
      </c>
      <c r="Z73" s="13">
        <f t="shared" si="69"/>
        <v>447.85</v>
      </c>
      <c r="AA73" s="12">
        <f t="shared" si="70"/>
        <v>4347.83</v>
      </c>
      <c r="AB73" s="14">
        <v>0</v>
      </c>
      <c r="AC73" s="14">
        <v>0</v>
      </c>
      <c r="AD73" s="13">
        <f t="shared" si="71"/>
        <v>4347.83</v>
      </c>
      <c r="AE73" s="13">
        <f t="shared" si="72"/>
        <v>6788.87</v>
      </c>
      <c r="AF73" s="13">
        <v>0</v>
      </c>
      <c r="AG73" s="14">
        <v>0</v>
      </c>
      <c r="AH73" s="14">
        <v>0</v>
      </c>
      <c r="AI73" s="12">
        <v>0</v>
      </c>
      <c r="AJ73" s="13">
        <f t="shared" si="73"/>
        <v>0</v>
      </c>
      <c r="AK73" s="12">
        <f t="shared" si="74"/>
        <v>1552.8</v>
      </c>
      <c r="AL73" s="14">
        <v>0</v>
      </c>
      <c r="AM73" s="14">
        <v>0</v>
      </c>
      <c r="AN73" s="13">
        <f t="shared" si="75"/>
        <v>1552.8</v>
      </c>
      <c r="AO73" s="13">
        <f t="shared" si="76"/>
        <v>1552.8</v>
      </c>
      <c r="AP73" s="13">
        <v>0</v>
      </c>
      <c r="AQ73" s="14">
        <v>0</v>
      </c>
      <c r="AR73" s="14">
        <v>0</v>
      </c>
      <c r="AS73" s="12">
        <v>0</v>
      </c>
      <c r="AT73" s="13">
        <f t="shared" si="77"/>
        <v>0</v>
      </c>
      <c r="AU73" s="12">
        <f t="shared" si="78"/>
        <v>1118.69</v>
      </c>
      <c r="AV73" s="14">
        <v>0</v>
      </c>
      <c r="AW73" s="14">
        <v>0</v>
      </c>
      <c r="AX73" s="13">
        <f t="shared" si="79"/>
        <v>1118.69</v>
      </c>
      <c r="AY73" s="13">
        <f t="shared" si="80"/>
        <v>1118.69</v>
      </c>
      <c r="AZ73" s="13">
        <f t="shared" si="61"/>
        <v>9460.36</v>
      </c>
      <c r="BA73" s="13">
        <v>0</v>
      </c>
      <c r="BB73" s="14">
        <v>0</v>
      </c>
      <c r="BC73" s="14">
        <v>0</v>
      </c>
      <c r="BD73" s="14">
        <v>0</v>
      </c>
      <c r="BE73" s="13">
        <f t="shared" si="81"/>
        <v>0</v>
      </c>
      <c r="BF73" s="14">
        <f t="shared" si="82"/>
        <v>544.5</v>
      </c>
      <c r="BG73" s="14">
        <f t="shared" si="83"/>
        <v>209.53</v>
      </c>
      <c r="BH73" s="14">
        <f t="shared" si="84"/>
        <v>209.54</v>
      </c>
      <c r="BI73" s="13">
        <f t="shared" si="85"/>
        <v>963.56999999999994</v>
      </c>
      <c r="BJ73" s="13">
        <f t="shared" si="86"/>
        <v>963.56999999999994</v>
      </c>
      <c r="BK73" s="13">
        <v>0</v>
      </c>
      <c r="BL73" s="14">
        <v>0</v>
      </c>
      <c r="BM73" s="14">
        <v>0</v>
      </c>
      <c r="BN73" s="14">
        <v>0</v>
      </c>
      <c r="BO73" s="13">
        <f t="shared" si="87"/>
        <v>0</v>
      </c>
      <c r="BP73" s="14">
        <f t="shared" si="88"/>
        <v>105.59</v>
      </c>
      <c r="BQ73" s="14">
        <f t="shared" si="89"/>
        <v>66.739999999999995</v>
      </c>
      <c r="BR73" s="14">
        <v>0</v>
      </c>
      <c r="BS73" s="13">
        <f t="shared" si="90"/>
        <v>172.32999999999998</v>
      </c>
      <c r="BT73" s="13">
        <f t="shared" si="91"/>
        <v>172.32999999999998</v>
      </c>
      <c r="BU73" s="11">
        <v>0</v>
      </c>
      <c r="BV73" s="14">
        <v>0</v>
      </c>
      <c r="BW73" s="14">
        <v>0</v>
      </c>
      <c r="BX73" s="14">
        <v>0</v>
      </c>
      <c r="BY73" s="11">
        <f t="shared" si="92"/>
        <v>0</v>
      </c>
      <c r="BZ73" s="14">
        <f t="shared" si="93"/>
        <v>140.25</v>
      </c>
      <c r="CA73" s="14">
        <f t="shared" si="94"/>
        <v>140.25</v>
      </c>
      <c r="CB73" s="14">
        <f t="shared" si="95"/>
        <v>161.31</v>
      </c>
      <c r="CC73" s="11">
        <f t="shared" si="96"/>
        <v>441.81</v>
      </c>
      <c r="CD73" s="11">
        <f t="shared" si="97"/>
        <v>441.81</v>
      </c>
      <c r="CE73" s="15">
        <v>0</v>
      </c>
      <c r="CF73" s="16">
        <v>0</v>
      </c>
      <c r="CG73" s="16">
        <v>0</v>
      </c>
      <c r="CH73" s="16">
        <v>0</v>
      </c>
      <c r="CI73" s="15">
        <f t="shared" si="98"/>
        <v>0</v>
      </c>
      <c r="CJ73" s="16">
        <f t="shared" si="99"/>
        <v>26.43</v>
      </c>
      <c r="CK73" s="16">
        <f t="shared" si="100"/>
        <v>25.49</v>
      </c>
      <c r="CL73" s="16">
        <f t="shared" si="101"/>
        <v>30.06</v>
      </c>
      <c r="CM73" s="15">
        <f t="shared" si="102"/>
        <v>81.98</v>
      </c>
      <c r="CN73" s="15">
        <f t="shared" si="103"/>
        <v>81.98</v>
      </c>
      <c r="CO73" s="15">
        <v>0</v>
      </c>
      <c r="CP73" s="15">
        <v>0</v>
      </c>
      <c r="CQ73" s="16">
        <v>0</v>
      </c>
      <c r="CR73" s="16">
        <v>0</v>
      </c>
      <c r="CS73" s="16">
        <v>0</v>
      </c>
      <c r="CT73" s="15">
        <f t="shared" si="104"/>
        <v>0</v>
      </c>
      <c r="CU73" s="16">
        <f t="shared" si="105"/>
        <v>159.12</v>
      </c>
      <c r="CV73" s="16">
        <v>0</v>
      </c>
      <c r="CW73" s="16">
        <v>0</v>
      </c>
      <c r="CX73" s="15">
        <f t="shared" si="106"/>
        <v>159.12</v>
      </c>
      <c r="CY73" s="15">
        <f t="shared" si="107"/>
        <v>159.12</v>
      </c>
      <c r="CZ73" s="15">
        <f t="shared" si="62"/>
        <v>855.24</v>
      </c>
      <c r="DA73" s="16">
        <v>0</v>
      </c>
      <c r="DB73" s="16">
        <v>0</v>
      </c>
      <c r="DC73" s="16">
        <v>0</v>
      </c>
      <c r="DD73" s="16">
        <v>0</v>
      </c>
      <c r="DE73" s="16">
        <f t="shared" si="108"/>
        <v>0</v>
      </c>
      <c r="DF73" s="16">
        <f t="shared" si="109"/>
        <v>1295.67</v>
      </c>
      <c r="DG73" s="16">
        <f t="shared" si="110"/>
        <v>1042.52</v>
      </c>
      <c r="DH73" s="16">
        <f t="shared" si="111"/>
        <v>935.3</v>
      </c>
      <c r="DI73" s="16">
        <f t="shared" si="112"/>
        <v>3273.49</v>
      </c>
      <c r="DJ73" s="16">
        <f t="shared" si="113"/>
        <v>3273.49</v>
      </c>
      <c r="DK73" s="16">
        <v>0</v>
      </c>
      <c r="DL73" s="16">
        <v>0</v>
      </c>
      <c r="DM73" s="16">
        <v>0</v>
      </c>
      <c r="DN73" s="16">
        <v>0</v>
      </c>
      <c r="DO73" s="6">
        <f t="shared" si="114"/>
        <v>0</v>
      </c>
      <c r="DP73" s="16">
        <f t="shared" si="115"/>
        <v>77.42</v>
      </c>
      <c r="DQ73" s="16">
        <f t="shared" si="116"/>
        <v>77.42</v>
      </c>
      <c r="DR73" s="16">
        <f t="shared" si="117"/>
        <v>52.89</v>
      </c>
      <c r="DS73" s="14">
        <f t="shared" si="118"/>
        <v>207.73000000000002</v>
      </c>
      <c r="DT73" s="14">
        <f t="shared" si="119"/>
        <v>207.73000000000002</v>
      </c>
      <c r="DU73" s="14">
        <f t="shared" si="120"/>
        <v>3481.22</v>
      </c>
      <c r="DV73" s="14">
        <f t="shared" si="121"/>
        <v>24291.420000000002</v>
      </c>
      <c r="DW73" s="9">
        <v>110</v>
      </c>
      <c r="DX73" s="9" t="s">
        <v>389</v>
      </c>
      <c r="DY73" s="9" t="s">
        <v>142</v>
      </c>
      <c r="DZ73" s="9" t="s">
        <v>390</v>
      </c>
      <c r="EA73" s="9" t="s">
        <v>134</v>
      </c>
      <c r="EB73" s="9" t="s">
        <v>391</v>
      </c>
      <c r="EC73" s="9">
        <v>10314868</v>
      </c>
    </row>
    <row r="74" spans="1:133" x14ac:dyDescent="0.25">
      <c r="A74" s="9" t="s">
        <v>392</v>
      </c>
      <c r="B74" s="10">
        <v>1</v>
      </c>
      <c r="C74" s="10">
        <v>1</v>
      </c>
      <c r="D74" s="10">
        <v>1</v>
      </c>
      <c r="E74" s="10">
        <v>1</v>
      </c>
      <c r="F74" s="10">
        <v>1</v>
      </c>
      <c r="G74" s="10">
        <v>1</v>
      </c>
      <c r="H74" s="10">
        <v>2</v>
      </c>
      <c r="I74" s="10">
        <v>2</v>
      </c>
      <c r="J74" s="10">
        <v>2</v>
      </c>
      <c r="K74" s="10">
        <v>2</v>
      </c>
      <c r="L74" s="11">
        <v>2029.16</v>
      </c>
      <c r="M74" s="12">
        <v>154.91</v>
      </c>
      <c r="N74" s="12">
        <v>0</v>
      </c>
      <c r="O74" s="12">
        <v>0</v>
      </c>
      <c r="P74" s="11">
        <f t="shared" si="63"/>
        <v>154.91</v>
      </c>
      <c r="Q74" s="12">
        <f t="shared" si="64"/>
        <v>7826.4</v>
      </c>
      <c r="R74" s="12">
        <f t="shared" si="65"/>
        <v>5515.68</v>
      </c>
      <c r="S74" s="12">
        <f t="shared" si="66"/>
        <v>5719.98</v>
      </c>
      <c r="T74" s="11">
        <f t="shared" si="67"/>
        <v>19062.059999999998</v>
      </c>
      <c r="U74" s="11">
        <f t="shared" si="68"/>
        <v>21246.129999999997</v>
      </c>
      <c r="V74" s="13">
        <v>12608.66</v>
      </c>
      <c r="W74" s="14">
        <v>2470.96</v>
      </c>
      <c r="X74" s="14">
        <v>3264.1</v>
      </c>
      <c r="Y74" s="12">
        <v>3049.12</v>
      </c>
      <c r="Z74" s="13">
        <f t="shared" si="69"/>
        <v>8784.18</v>
      </c>
      <c r="AA74" s="12">
        <f t="shared" si="70"/>
        <v>8695.66</v>
      </c>
      <c r="AB74" s="14">
        <v>0</v>
      </c>
      <c r="AC74" s="14">
        <v>0</v>
      </c>
      <c r="AD74" s="13">
        <f t="shared" si="71"/>
        <v>8695.66</v>
      </c>
      <c r="AE74" s="13">
        <f t="shared" si="72"/>
        <v>30088.5</v>
      </c>
      <c r="AF74" s="13">
        <v>963.3</v>
      </c>
      <c r="AG74" s="14">
        <v>0</v>
      </c>
      <c r="AH74" s="14">
        <v>0</v>
      </c>
      <c r="AI74" s="12">
        <v>592.79999999999995</v>
      </c>
      <c r="AJ74" s="13">
        <f t="shared" si="73"/>
        <v>592.79999999999995</v>
      </c>
      <c r="AK74" s="12">
        <f t="shared" si="74"/>
        <v>3105.6</v>
      </c>
      <c r="AL74" s="14">
        <v>0</v>
      </c>
      <c r="AM74" s="14">
        <v>0</v>
      </c>
      <c r="AN74" s="13">
        <f t="shared" si="75"/>
        <v>3105.6</v>
      </c>
      <c r="AO74" s="13">
        <f t="shared" si="76"/>
        <v>4661.7</v>
      </c>
      <c r="AP74" s="13">
        <v>4932.26</v>
      </c>
      <c r="AQ74" s="14">
        <v>1001.86</v>
      </c>
      <c r="AR74" s="14">
        <v>747.38</v>
      </c>
      <c r="AS74" s="12">
        <v>903.31</v>
      </c>
      <c r="AT74" s="13">
        <f t="shared" si="77"/>
        <v>2652.55</v>
      </c>
      <c r="AU74" s="12">
        <f t="shared" si="78"/>
        <v>2237.38</v>
      </c>
      <c r="AV74" s="14">
        <v>0</v>
      </c>
      <c r="AW74" s="14">
        <v>0</v>
      </c>
      <c r="AX74" s="13">
        <f t="shared" si="79"/>
        <v>2237.38</v>
      </c>
      <c r="AY74" s="13">
        <f t="shared" si="80"/>
        <v>9822.19</v>
      </c>
      <c r="AZ74" s="13">
        <f t="shared" si="61"/>
        <v>44572.39</v>
      </c>
      <c r="BA74" s="13">
        <v>0</v>
      </c>
      <c r="BB74" s="14">
        <v>0</v>
      </c>
      <c r="BC74" s="14">
        <v>0</v>
      </c>
      <c r="BD74" s="14">
        <v>0</v>
      </c>
      <c r="BE74" s="13">
        <f t="shared" si="81"/>
        <v>0</v>
      </c>
      <c r="BF74" s="14">
        <f t="shared" si="82"/>
        <v>1089</v>
      </c>
      <c r="BG74" s="14">
        <f t="shared" si="83"/>
        <v>419.06</v>
      </c>
      <c r="BH74" s="14">
        <f t="shared" si="84"/>
        <v>419.08</v>
      </c>
      <c r="BI74" s="13">
        <f t="shared" si="85"/>
        <v>1927.1399999999999</v>
      </c>
      <c r="BJ74" s="13">
        <f t="shared" si="86"/>
        <v>1927.1399999999999</v>
      </c>
      <c r="BK74" s="13">
        <v>0</v>
      </c>
      <c r="BL74" s="14">
        <v>0</v>
      </c>
      <c r="BM74" s="14">
        <v>0</v>
      </c>
      <c r="BN74" s="14">
        <v>0</v>
      </c>
      <c r="BO74" s="13">
        <f t="shared" si="87"/>
        <v>0</v>
      </c>
      <c r="BP74" s="14">
        <f t="shared" si="88"/>
        <v>211.18</v>
      </c>
      <c r="BQ74" s="14">
        <f t="shared" si="89"/>
        <v>133.47999999999999</v>
      </c>
      <c r="BR74" s="14">
        <v>0</v>
      </c>
      <c r="BS74" s="13">
        <f t="shared" si="90"/>
        <v>344.65999999999997</v>
      </c>
      <c r="BT74" s="13">
        <f t="shared" si="91"/>
        <v>344.65999999999997</v>
      </c>
      <c r="BU74" s="11">
        <v>0</v>
      </c>
      <c r="BV74" s="14">
        <v>0</v>
      </c>
      <c r="BW74" s="14">
        <v>0</v>
      </c>
      <c r="BX74" s="14">
        <v>0</v>
      </c>
      <c r="BY74" s="11">
        <f t="shared" si="92"/>
        <v>0</v>
      </c>
      <c r="BZ74" s="14">
        <f t="shared" si="93"/>
        <v>280.5</v>
      </c>
      <c r="CA74" s="14">
        <f t="shared" si="94"/>
        <v>280.5</v>
      </c>
      <c r="CB74" s="14">
        <f t="shared" si="95"/>
        <v>322.62</v>
      </c>
      <c r="CC74" s="11">
        <f t="shared" si="96"/>
        <v>883.62</v>
      </c>
      <c r="CD74" s="11">
        <f t="shared" si="97"/>
        <v>883.62</v>
      </c>
      <c r="CE74" s="15">
        <v>0</v>
      </c>
      <c r="CF74" s="16">
        <v>0</v>
      </c>
      <c r="CG74" s="16">
        <v>0</v>
      </c>
      <c r="CH74" s="16">
        <v>0</v>
      </c>
      <c r="CI74" s="15">
        <f t="shared" si="98"/>
        <v>0</v>
      </c>
      <c r="CJ74" s="16">
        <f t="shared" si="99"/>
        <v>52.86</v>
      </c>
      <c r="CK74" s="16">
        <f t="shared" si="100"/>
        <v>50.98</v>
      </c>
      <c r="CL74" s="16">
        <f t="shared" si="101"/>
        <v>60.12</v>
      </c>
      <c r="CM74" s="15">
        <f t="shared" si="102"/>
        <v>163.96</v>
      </c>
      <c r="CN74" s="15">
        <f t="shared" si="103"/>
        <v>163.96</v>
      </c>
      <c r="CO74" s="15">
        <v>0</v>
      </c>
      <c r="CP74" s="15">
        <v>0</v>
      </c>
      <c r="CQ74" s="16">
        <v>0</v>
      </c>
      <c r="CR74" s="16">
        <v>0</v>
      </c>
      <c r="CS74" s="16">
        <v>0</v>
      </c>
      <c r="CT74" s="15">
        <f t="shared" si="104"/>
        <v>0</v>
      </c>
      <c r="CU74" s="16">
        <f t="shared" si="105"/>
        <v>318.24</v>
      </c>
      <c r="CV74" s="16">
        <v>0</v>
      </c>
      <c r="CW74" s="16">
        <v>0</v>
      </c>
      <c r="CX74" s="15">
        <f t="shared" si="106"/>
        <v>318.24</v>
      </c>
      <c r="CY74" s="15">
        <f t="shared" si="107"/>
        <v>318.24</v>
      </c>
      <c r="CZ74" s="15">
        <f t="shared" si="62"/>
        <v>1710.48</v>
      </c>
      <c r="DA74" s="16">
        <v>1200</v>
      </c>
      <c r="DB74" s="16">
        <v>120</v>
      </c>
      <c r="DC74" s="16">
        <v>120</v>
      </c>
      <c r="DD74" s="16">
        <v>360</v>
      </c>
      <c r="DE74" s="16">
        <f t="shared" si="108"/>
        <v>600</v>
      </c>
      <c r="DF74" s="16">
        <f t="shared" si="109"/>
        <v>2591.34</v>
      </c>
      <c r="DG74" s="16">
        <f t="shared" si="110"/>
        <v>2085.04</v>
      </c>
      <c r="DH74" s="16">
        <f t="shared" si="111"/>
        <v>1870.6</v>
      </c>
      <c r="DI74" s="16">
        <f t="shared" si="112"/>
        <v>6546.98</v>
      </c>
      <c r="DJ74" s="16">
        <f t="shared" si="113"/>
        <v>8346.98</v>
      </c>
      <c r="DK74" s="16">
        <v>0</v>
      </c>
      <c r="DL74" s="16">
        <v>0</v>
      </c>
      <c r="DM74" s="16">
        <v>0</v>
      </c>
      <c r="DN74" s="16">
        <v>0</v>
      </c>
      <c r="DO74" s="6">
        <f t="shared" si="114"/>
        <v>0</v>
      </c>
      <c r="DP74" s="16">
        <f t="shared" si="115"/>
        <v>154.84</v>
      </c>
      <c r="DQ74" s="16">
        <f t="shared" si="116"/>
        <v>154.84</v>
      </c>
      <c r="DR74" s="16">
        <f t="shared" si="117"/>
        <v>105.78</v>
      </c>
      <c r="DS74" s="14">
        <f t="shared" si="118"/>
        <v>415.46000000000004</v>
      </c>
      <c r="DT74" s="14">
        <f t="shared" si="119"/>
        <v>415.46000000000004</v>
      </c>
      <c r="DU74" s="14">
        <f t="shared" si="120"/>
        <v>8762.4399999999987</v>
      </c>
      <c r="DV74" s="14">
        <f t="shared" si="121"/>
        <v>78218.579999999987</v>
      </c>
      <c r="DW74" s="9">
        <v>153</v>
      </c>
      <c r="DX74" s="9" t="s">
        <v>392</v>
      </c>
      <c r="DY74" s="9" t="s">
        <v>393</v>
      </c>
      <c r="DZ74" s="9" t="s">
        <v>394</v>
      </c>
      <c r="EA74" s="9" t="s">
        <v>134</v>
      </c>
      <c r="EB74" s="9" t="s">
        <v>395</v>
      </c>
      <c r="EC74" s="9">
        <v>16166299</v>
      </c>
    </row>
    <row r="75" spans="1:133" x14ac:dyDescent="0.25">
      <c r="A75" s="9" t="s">
        <v>396</v>
      </c>
      <c r="B75" s="10">
        <v>8</v>
      </c>
      <c r="C75" s="10">
        <v>8</v>
      </c>
      <c r="D75" s="10">
        <v>8</v>
      </c>
      <c r="E75" s="10">
        <v>8</v>
      </c>
      <c r="F75" s="10">
        <v>8</v>
      </c>
      <c r="G75" s="10">
        <v>8</v>
      </c>
      <c r="H75" s="10">
        <v>8</v>
      </c>
      <c r="I75" s="10">
        <v>8</v>
      </c>
      <c r="J75" s="10">
        <v>8</v>
      </c>
      <c r="K75" s="10">
        <v>8</v>
      </c>
      <c r="L75" s="11">
        <v>1614433.42</v>
      </c>
      <c r="M75" s="12">
        <v>301467.08</v>
      </c>
      <c r="N75" s="12">
        <v>210524.01</v>
      </c>
      <c r="O75" s="12">
        <v>218967.79</v>
      </c>
      <c r="P75" s="11">
        <f t="shared" si="63"/>
        <v>730958.88</v>
      </c>
      <c r="Q75" s="12">
        <f t="shared" si="64"/>
        <v>31305.599999999999</v>
      </c>
      <c r="R75" s="12">
        <f t="shared" si="65"/>
        <v>22062.720000000001</v>
      </c>
      <c r="S75" s="12">
        <f t="shared" si="66"/>
        <v>22879.919999999998</v>
      </c>
      <c r="T75" s="11">
        <f t="shared" si="67"/>
        <v>76248.239999999991</v>
      </c>
      <c r="U75" s="11">
        <f t="shared" si="68"/>
        <v>2421640.54</v>
      </c>
      <c r="V75" s="13">
        <v>567760.81000000006</v>
      </c>
      <c r="W75" s="14">
        <v>110857.1</v>
      </c>
      <c r="X75" s="14">
        <v>111377.26</v>
      </c>
      <c r="Y75" s="12">
        <v>78324.58</v>
      </c>
      <c r="Z75" s="13">
        <f t="shared" si="69"/>
        <v>300558.94</v>
      </c>
      <c r="AA75" s="12">
        <f t="shared" si="70"/>
        <v>34782.639999999999</v>
      </c>
      <c r="AB75" s="14">
        <v>0</v>
      </c>
      <c r="AC75" s="14">
        <v>0</v>
      </c>
      <c r="AD75" s="13">
        <f t="shared" si="71"/>
        <v>34782.639999999999</v>
      </c>
      <c r="AE75" s="13">
        <f t="shared" si="72"/>
        <v>903102.39</v>
      </c>
      <c r="AF75" s="13">
        <v>283146.28000000003</v>
      </c>
      <c r="AG75" s="14">
        <v>50987.37</v>
      </c>
      <c r="AH75" s="14">
        <v>54208.6</v>
      </c>
      <c r="AI75" s="12">
        <v>82431.839999999997</v>
      </c>
      <c r="AJ75" s="13">
        <f t="shared" si="73"/>
        <v>187627.81</v>
      </c>
      <c r="AK75" s="12">
        <f t="shared" si="74"/>
        <v>12422.4</v>
      </c>
      <c r="AL75" s="14">
        <v>0</v>
      </c>
      <c r="AM75" s="14">
        <v>0</v>
      </c>
      <c r="AN75" s="13">
        <f t="shared" si="75"/>
        <v>12422.4</v>
      </c>
      <c r="AO75" s="13">
        <f t="shared" si="76"/>
        <v>483196.49000000005</v>
      </c>
      <c r="AP75" s="13">
        <v>1024914.16</v>
      </c>
      <c r="AQ75" s="14">
        <v>149977.25</v>
      </c>
      <c r="AR75" s="14">
        <v>174495.42</v>
      </c>
      <c r="AS75" s="12">
        <v>128554.57</v>
      </c>
      <c r="AT75" s="13">
        <f t="shared" si="77"/>
        <v>453027.24000000005</v>
      </c>
      <c r="AU75" s="12">
        <f t="shared" si="78"/>
        <v>8949.52</v>
      </c>
      <c r="AV75" s="14">
        <v>0</v>
      </c>
      <c r="AW75" s="14">
        <v>0</v>
      </c>
      <c r="AX75" s="13">
        <f t="shared" si="79"/>
        <v>8949.52</v>
      </c>
      <c r="AY75" s="13">
        <f t="shared" si="80"/>
        <v>1486890.9200000002</v>
      </c>
      <c r="AZ75" s="13">
        <f t="shared" si="61"/>
        <v>2873189.8000000003</v>
      </c>
      <c r="BA75" s="13">
        <v>82463.7</v>
      </c>
      <c r="BB75" s="14">
        <v>16982.099999999999</v>
      </c>
      <c r="BC75" s="14">
        <v>5629.76</v>
      </c>
      <c r="BD75" s="14">
        <v>9242.33</v>
      </c>
      <c r="BE75" s="13">
        <f t="shared" si="81"/>
        <v>31854.190000000002</v>
      </c>
      <c r="BF75" s="14">
        <f t="shared" si="82"/>
        <v>4356</v>
      </c>
      <c r="BG75" s="14">
        <f t="shared" si="83"/>
        <v>1676.24</v>
      </c>
      <c r="BH75" s="14">
        <f t="shared" si="84"/>
        <v>1676.32</v>
      </c>
      <c r="BI75" s="13">
        <f t="shared" si="85"/>
        <v>7708.5599999999995</v>
      </c>
      <c r="BJ75" s="13">
        <f t="shared" si="86"/>
        <v>122026.45</v>
      </c>
      <c r="BK75" s="13">
        <v>0</v>
      </c>
      <c r="BL75" s="14">
        <v>4300.08</v>
      </c>
      <c r="BM75" s="14">
        <v>0</v>
      </c>
      <c r="BN75" s="14">
        <v>0</v>
      </c>
      <c r="BO75" s="13">
        <f t="shared" si="87"/>
        <v>4300.08</v>
      </c>
      <c r="BP75" s="14">
        <f t="shared" si="88"/>
        <v>844.72</v>
      </c>
      <c r="BQ75" s="14">
        <f t="shared" si="89"/>
        <v>533.91999999999996</v>
      </c>
      <c r="BR75" s="14">
        <v>0</v>
      </c>
      <c r="BS75" s="13">
        <f t="shared" si="90"/>
        <v>1378.6399999999999</v>
      </c>
      <c r="BT75" s="13">
        <f t="shared" si="91"/>
        <v>5678.7199999999993</v>
      </c>
      <c r="BU75" s="11">
        <v>89940.51</v>
      </c>
      <c r="BV75" s="14">
        <v>13013.2</v>
      </c>
      <c r="BW75" s="14">
        <v>16827.28</v>
      </c>
      <c r="BX75" s="14">
        <v>13456.81</v>
      </c>
      <c r="BY75" s="11">
        <f t="shared" si="92"/>
        <v>43297.29</v>
      </c>
      <c r="BZ75" s="14">
        <f t="shared" si="93"/>
        <v>1122</v>
      </c>
      <c r="CA75" s="14">
        <f t="shared" si="94"/>
        <v>1122</v>
      </c>
      <c r="CB75" s="14">
        <f t="shared" si="95"/>
        <v>1290.48</v>
      </c>
      <c r="CC75" s="11">
        <f t="shared" si="96"/>
        <v>3534.48</v>
      </c>
      <c r="CD75" s="11">
        <f t="shared" si="97"/>
        <v>136772.28</v>
      </c>
      <c r="CE75" s="15">
        <v>10933.78</v>
      </c>
      <c r="CF75" s="16">
        <v>1682.12</v>
      </c>
      <c r="CG75" s="16">
        <v>1261.5899999999999</v>
      </c>
      <c r="CH75" s="16">
        <v>1261.5899999999999</v>
      </c>
      <c r="CI75" s="15">
        <f t="shared" si="98"/>
        <v>4205.3</v>
      </c>
      <c r="CJ75" s="16">
        <f t="shared" si="99"/>
        <v>211.44</v>
      </c>
      <c r="CK75" s="16">
        <f t="shared" si="100"/>
        <v>203.92</v>
      </c>
      <c r="CL75" s="16">
        <f t="shared" si="101"/>
        <v>240.48</v>
      </c>
      <c r="CM75" s="15">
        <f t="shared" si="102"/>
        <v>655.84</v>
      </c>
      <c r="CN75" s="15">
        <f t="shared" si="103"/>
        <v>15794.920000000002</v>
      </c>
      <c r="CO75" s="15">
        <v>0</v>
      </c>
      <c r="CP75" s="15">
        <v>0</v>
      </c>
      <c r="CQ75" s="16">
        <v>0</v>
      </c>
      <c r="CR75" s="16">
        <v>0</v>
      </c>
      <c r="CS75" s="16">
        <v>0</v>
      </c>
      <c r="CT75" s="15">
        <f t="shared" si="104"/>
        <v>0</v>
      </c>
      <c r="CU75" s="16">
        <f t="shared" si="105"/>
        <v>1272.96</v>
      </c>
      <c r="CV75" s="16">
        <v>0</v>
      </c>
      <c r="CW75" s="16">
        <v>0</v>
      </c>
      <c r="CX75" s="15">
        <f t="shared" si="106"/>
        <v>1272.96</v>
      </c>
      <c r="CY75" s="15">
        <f t="shared" si="107"/>
        <v>1272.96</v>
      </c>
      <c r="CZ75" s="15">
        <f t="shared" si="62"/>
        <v>159518.88</v>
      </c>
      <c r="DA75" s="16">
        <v>181663.2</v>
      </c>
      <c r="DB75" s="16">
        <v>29220</v>
      </c>
      <c r="DC75" s="16">
        <v>29520</v>
      </c>
      <c r="DD75" s="16">
        <v>27600</v>
      </c>
      <c r="DE75" s="16">
        <f t="shared" si="108"/>
        <v>86340</v>
      </c>
      <c r="DF75" s="16">
        <f t="shared" si="109"/>
        <v>10365.36</v>
      </c>
      <c r="DG75" s="16">
        <f t="shared" si="110"/>
        <v>8340.16</v>
      </c>
      <c r="DH75" s="16">
        <f t="shared" si="111"/>
        <v>7482.4</v>
      </c>
      <c r="DI75" s="16">
        <f t="shared" si="112"/>
        <v>26187.919999999998</v>
      </c>
      <c r="DJ75" s="16">
        <f t="shared" si="113"/>
        <v>294191.12</v>
      </c>
      <c r="DK75" s="16">
        <v>10080</v>
      </c>
      <c r="DL75" s="16">
        <v>960</v>
      </c>
      <c r="DM75" s="16">
        <v>2880</v>
      </c>
      <c r="DN75" s="16">
        <v>1440</v>
      </c>
      <c r="DO75" s="6">
        <f t="shared" si="114"/>
        <v>5280</v>
      </c>
      <c r="DP75" s="16">
        <f t="shared" si="115"/>
        <v>619.36</v>
      </c>
      <c r="DQ75" s="16">
        <f t="shared" si="116"/>
        <v>619.36</v>
      </c>
      <c r="DR75" s="16">
        <f t="shared" si="117"/>
        <v>423.12</v>
      </c>
      <c r="DS75" s="14">
        <f t="shared" si="118"/>
        <v>1661.8400000000001</v>
      </c>
      <c r="DT75" s="14">
        <f t="shared" si="119"/>
        <v>17021.84</v>
      </c>
      <c r="DU75" s="14">
        <f t="shared" si="120"/>
        <v>311212.96000000002</v>
      </c>
      <c r="DV75" s="14">
        <f t="shared" si="121"/>
        <v>5887588.6299999999</v>
      </c>
      <c r="DW75" s="9">
        <v>72</v>
      </c>
      <c r="DX75" s="9" t="s">
        <v>396</v>
      </c>
      <c r="DY75" s="9" t="s">
        <v>397</v>
      </c>
      <c r="DZ75" s="9" t="s">
        <v>398</v>
      </c>
      <c r="EA75" s="9" t="s">
        <v>225</v>
      </c>
      <c r="EB75" s="9" t="s">
        <v>399</v>
      </c>
      <c r="EC75" s="9">
        <v>9378655</v>
      </c>
    </row>
    <row r="76" spans="1:133" x14ac:dyDescent="0.25">
      <c r="A76" s="9" t="s">
        <v>400</v>
      </c>
      <c r="B76" s="10">
        <v>2</v>
      </c>
      <c r="C76" s="10">
        <v>2</v>
      </c>
      <c r="D76" s="10">
        <v>2</v>
      </c>
      <c r="E76" s="10">
        <v>2</v>
      </c>
      <c r="F76" s="10">
        <v>2</v>
      </c>
      <c r="G76" s="10">
        <v>2</v>
      </c>
      <c r="H76" s="10">
        <v>2</v>
      </c>
      <c r="I76" s="10">
        <v>3</v>
      </c>
      <c r="J76" s="10">
        <v>3</v>
      </c>
      <c r="K76" s="10">
        <v>3</v>
      </c>
      <c r="L76" s="11">
        <v>116285.91</v>
      </c>
      <c r="M76" s="12">
        <v>22345.51</v>
      </c>
      <c r="N76" s="12">
        <v>29521.8</v>
      </c>
      <c r="O76" s="12">
        <v>14855.14</v>
      </c>
      <c r="P76" s="11">
        <f t="shared" si="63"/>
        <v>66722.45</v>
      </c>
      <c r="Q76" s="12">
        <f t="shared" si="64"/>
        <v>11739.6</v>
      </c>
      <c r="R76" s="12">
        <f t="shared" si="65"/>
        <v>8273.52</v>
      </c>
      <c r="S76" s="12">
        <f t="shared" si="66"/>
        <v>8579.9699999999993</v>
      </c>
      <c r="T76" s="11">
        <f t="shared" si="67"/>
        <v>28593.090000000004</v>
      </c>
      <c r="U76" s="11">
        <f t="shared" si="68"/>
        <v>211601.44999999998</v>
      </c>
      <c r="V76" s="13">
        <v>48393.93</v>
      </c>
      <c r="W76" s="14">
        <v>9662.85</v>
      </c>
      <c r="X76" s="14">
        <v>7458.45</v>
      </c>
      <c r="Y76" s="12">
        <v>5998.23</v>
      </c>
      <c r="Z76" s="13">
        <f t="shared" si="69"/>
        <v>23119.53</v>
      </c>
      <c r="AA76" s="12">
        <f t="shared" si="70"/>
        <v>13043.49</v>
      </c>
      <c r="AB76" s="14">
        <v>0</v>
      </c>
      <c r="AC76" s="14">
        <v>0</v>
      </c>
      <c r="AD76" s="13">
        <f t="shared" si="71"/>
        <v>13043.49</v>
      </c>
      <c r="AE76" s="13">
        <f t="shared" si="72"/>
        <v>84556.95</v>
      </c>
      <c r="AF76" s="13">
        <v>13972.83</v>
      </c>
      <c r="AG76" s="14">
        <v>4101.3</v>
      </c>
      <c r="AH76" s="14">
        <v>1983.38</v>
      </c>
      <c r="AI76" s="12">
        <v>2170.38</v>
      </c>
      <c r="AJ76" s="13">
        <f t="shared" si="73"/>
        <v>8255.0600000000013</v>
      </c>
      <c r="AK76" s="12">
        <f t="shared" si="74"/>
        <v>4658.3999999999996</v>
      </c>
      <c r="AL76" s="14">
        <v>0</v>
      </c>
      <c r="AM76" s="14">
        <v>0</v>
      </c>
      <c r="AN76" s="13">
        <f t="shared" si="75"/>
        <v>4658.3999999999996</v>
      </c>
      <c r="AO76" s="13">
        <f t="shared" si="76"/>
        <v>26886.29</v>
      </c>
      <c r="AP76" s="13">
        <v>74090.600000000006</v>
      </c>
      <c r="AQ76" s="14">
        <v>12588.44</v>
      </c>
      <c r="AR76" s="14">
        <v>7326.86</v>
      </c>
      <c r="AS76" s="12">
        <v>15405.05</v>
      </c>
      <c r="AT76" s="13">
        <f t="shared" si="77"/>
        <v>35320.35</v>
      </c>
      <c r="AU76" s="12">
        <f t="shared" si="78"/>
        <v>3356.07</v>
      </c>
      <c r="AV76" s="14">
        <v>0</v>
      </c>
      <c r="AW76" s="14">
        <v>0</v>
      </c>
      <c r="AX76" s="13">
        <f t="shared" si="79"/>
        <v>3356.07</v>
      </c>
      <c r="AY76" s="13">
        <f t="shared" si="80"/>
        <v>112767.02000000002</v>
      </c>
      <c r="AZ76" s="13">
        <f t="shared" si="61"/>
        <v>224210.26</v>
      </c>
      <c r="BA76" s="13">
        <v>0</v>
      </c>
      <c r="BB76" s="14">
        <v>0</v>
      </c>
      <c r="BC76" s="14">
        <v>0</v>
      </c>
      <c r="BD76" s="14">
        <v>0</v>
      </c>
      <c r="BE76" s="13">
        <f t="shared" si="81"/>
        <v>0</v>
      </c>
      <c r="BF76" s="14">
        <f t="shared" si="82"/>
        <v>1633.5</v>
      </c>
      <c r="BG76" s="14">
        <f t="shared" si="83"/>
        <v>628.59</v>
      </c>
      <c r="BH76" s="14">
        <f t="shared" si="84"/>
        <v>628.62</v>
      </c>
      <c r="BI76" s="13">
        <f t="shared" si="85"/>
        <v>2890.71</v>
      </c>
      <c r="BJ76" s="13">
        <f t="shared" si="86"/>
        <v>2890.71</v>
      </c>
      <c r="BK76" s="13">
        <v>0</v>
      </c>
      <c r="BL76" s="14">
        <v>0</v>
      </c>
      <c r="BM76" s="14">
        <v>0</v>
      </c>
      <c r="BN76" s="14">
        <v>0</v>
      </c>
      <c r="BO76" s="13">
        <f t="shared" si="87"/>
        <v>0</v>
      </c>
      <c r="BP76" s="14">
        <f t="shared" si="88"/>
        <v>316.77</v>
      </c>
      <c r="BQ76" s="14">
        <f t="shared" si="89"/>
        <v>200.22</v>
      </c>
      <c r="BR76" s="14">
        <v>0</v>
      </c>
      <c r="BS76" s="13">
        <f t="shared" si="90"/>
        <v>516.99</v>
      </c>
      <c r="BT76" s="13">
        <f t="shared" si="91"/>
        <v>516.99</v>
      </c>
      <c r="BU76" s="11">
        <v>0</v>
      </c>
      <c r="BV76" s="14">
        <v>0</v>
      </c>
      <c r="BW76" s="14">
        <v>0</v>
      </c>
      <c r="BX76" s="14">
        <v>0</v>
      </c>
      <c r="BY76" s="11">
        <f t="shared" si="92"/>
        <v>0</v>
      </c>
      <c r="BZ76" s="14">
        <f t="shared" si="93"/>
        <v>420.75</v>
      </c>
      <c r="CA76" s="14">
        <f t="shared" si="94"/>
        <v>420.75</v>
      </c>
      <c r="CB76" s="14">
        <f t="shared" si="95"/>
        <v>483.93</v>
      </c>
      <c r="CC76" s="11">
        <f t="shared" si="96"/>
        <v>1325.43</v>
      </c>
      <c r="CD76" s="11">
        <f t="shared" si="97"/>
        <v>1325.43</v>
      </c>
      <c r="CE76" s="15">
        <v>0</v>
      </c>
      <c r="CF76" s="16">
        <v>0</v>
      </c>
      <c r="CG76" s="16">
        <v>0</v>
      </c>
      <c r="CH76" s="16">
        <v>0</v>
      </c>
      <c r="CI76" s="15">
        <f t="shared" si="98"/>
        <v>0</v>
      </c>
      <c r="CJ76" s="16">
        <f t="shared" si="99"/>
        <v>79.290000000000006</v>
      </c>
      <c r="CK76" s="16">
        <f t="shared" si="100"/>
        <v>76.47</v>
      </c>
      <c r="CL76" s="16">
        <f t="shared" si="101"/>
        <v>90.18</v>
      </c>
      <c r="CM76" s="15">
        <f t="shared" si="102"/>
        <v>245.94</v>
      </c>
      <c r="CN76" s="15">
        <f t="shared" si="103"/>
        <v>245.94</v>
      </c>
      <c r="CO76" s="15">
        <v>0</v>
      </c>
      <c r="CP76" s="15">
        <v>0</v>
      </c>
      <c r="CQ76" s="16">
        <v>0</v>
      </c>
      <c r="CR76" s="16">
        <v>0</v>
      </c>
      <c r="CS76" s="16">
        <v>0</v>
      </c>
      <c r="CT76" s="15">
        <f t="shared" si="104"/>
        <v>0</v>
      </c>
      <c r="CU76" s="16">
        <f t="shared" si="105"/>
        <v>477.36</v>
      </c>
      <c r="CV76" s="16">
        <v>0</v>
      </c>
      <c r="CW76" s="16">
        <v>0</v>
      </c>
      <c r="CX76" s="15">
        <f t="shared" si="106"/>
        <v>477.36</v>
      </c>
      <c r="CY76" s="15">
        <f t="shared" si="107"/>
        <v>477.36</v>
      </c>
      <c r="CZ76" s="15">
        <f t="shared" si="62"/>
        <v>2565.7200000000003</v>
      </c>
      <c r="DA76" s="16">
        <v>11166</v>
      </c>
      <c r="DB76" s="16">
        <v>2100</v>
      </c>
      <c r="DC76" s="16">
        <v>1560</v>
      </c>
      <c r="DD76" s="16">
        <v>2040</v>
      </c>
      <c r="DE76" s="16">
        <f t="shared" si="108"/>
        <v>5700</v>
      </c>
      <c r="DF76" s="16">
        <f t="shared" si="109"/>
        <v>3887.01</v>
      </c>
      <c r="DG76" s="16">
        <f t="shared" si="110"/>
        <v>3127.56</v>
      </c>
      <c r="DH76" s="16">
        <f t="shared" si="111"/>
        <v>2805.9</v>
      </c>
      <c r="DI76" s="16">
        <f t="shared" si="112"/>
        <v>9820.4699999999993</v>
      </c>
      <c r="DJ76" s="16">
        <f t="shared" si="113"/>
        <v>26686.47</v>
      </c>
      <c r="DK76" s="16">
        <v>0</v>
      </c>
      <c r="DL76" s="16">
        <v>0</v>
      </c>
      <c r="DM76" s="16">
        <v>0</v>
      </c>
      <c r="DN76" s="16">
        <v>0</v>
      </c>
      <c r="DO76" s="6">
        <f t="shared" si="114"/>
        <v>0</v>
      </c>
      <c r="DP76" s="16">
        <f t="shared" si="115"/>
        <v>232.26</v>
      </c>
      <c r="DQ76" s="16">
        <f t="shared" si="116"/>
        <v>232.26</v>
      </c>
      <c r="DR76" s="16">
        <f t="shared" si="117"/>
        <v>158.66999999999999</v>
      </c>
      <c r="DS76" s="14">
        <f t="shared" si="118"/>
        <v>623.18999999999994</v>
      </c>
      <c r="DT76" s="14">
        <f t="shared" si="119"/>
        <v>623.18999999999994</v>
      </c>
      <c r="DU76" s="14">
        <f t="shared" si="120"/>
        <v>27309.66</v>
      </c>
      <c r="DV76" s="14">
        <f t="shared" si="121"/>
        <v>468577.79999999993</v>
      </c>
      <c r="DW76" s="9">
        <v>97</v>
      </c>
      <c r="DX76" s="9" t="s">
        <v>400</v>
      </c>
      <c r="DY76" s="9" t="s">
        <v>168</v>
      </c>
      <c r="DZ76" s="9" t="s">
        <v>401</v>
      </c>
      <c r="EA76" s="9" t="s">
        <v>402</v>
      </c>
      <c r="EB76" s="9" t="s">
        <v>403</v>
      </c>
      <c r="EC76" s="9">
        <v>3596251</v>
      </c>
    </row>
    <row r="77" spans="1:133" x14ac:dyDescent="0.25">
      <c r="A77" s="9" t="s">
        <v>404</v>
      </c>
      <c r="B77" s="10">
        <v>1</v>
      </c>
      <c r="C77" s="10">
        <v>1</v>
      </c>
      <c r="D77" s="10">
        <v>1</v>
      </c>
      <c r="E77" s="10">
        <v>1</v>
      </c>
      <c r="F77" s="10">
        <v>1</v>
      </c>
      <c r="G77" s="10">
        <v>1</v>
      </c>
      <c r="H77" s="10">
        <v>1</v>
      </c>
      <c r="I77" s="10">
        <v>1</v>
      </c>
      <c r="J77" s="10">
        <v>1</v>
      </c>
      <c r="K77" s="10">
        <v>1</v>
      </c>
      <c r="L77" s="11">
        <v>9533.4</v>
      </c>
      <c r="M77" s="12">
        <v>0</v>
      </c>
      <c r="N77" s="12">
        <v>0</v>
      </c>
      <c r="O77" s="12">
        <v>0</v>
      </c>
      <c r="P77" s="11">
        <f t="shared" si="63"/>
        <v>0</v>
      </c>
      <c r="Q77" s="12">
        <f t="shared" si="64"/>
        <v>3913.2</v>
      </c>
      <c r="R77" s="12">
        <f t="shared" si="65"/>
        <v>2757.84</v>
      </c>
      <c r="S77" s="12">
        <f t="shared" si="66"/>
        <v>2859.99</v>
      </c>
      <c r="T77" s="11">
        <f t="shared" si="67"/>
        <v>9531.0299999999988</v>
      </c>
      <c r="U77" s="11">
        <f t="shared" si="68"/>
        <v>19064.43</v>
      </c>
      <c r="V77" s="13">
        <v>16696.97</v>
      </c>
      <c r="W77" s="14">
        <v>3087.1</v>
      </c>
      <c r="X77" s="14">
        <v>4115.45</v>
      </c>
      <c r="Y77" s="12">
        <v>3187.98</v>
      </c>
      <c r="Z77" s="13">
        <f t="shared" si="69"/>
        <v>10390.529999999999</v>
      </c>
      <c r="AA77" s="12">
        <f t="shared" si="70"/>
        <v>4347.83</v>
      </c>
      <c r="AB77" s="14">
        <v>0</v>
      </c>
      <c r="AC77" s="14">
        <v>0</v>
      </c>
      <c r="AD77" s="13">
        <f t="shared" si="71"/>
        <v>4347.83</v>
      </c>
      <c r="AE77" s="13">
        <f t="shared" si="72"/>
        <v>31435.33</v>
      </c>
      <c r="AF77" s="13">
        <v>0</v>
      </c>
      <c r="AG77" s="14">
        <v>0</v>
      </c>
      <c r="AH77" s="14">
        <v>0</v>
      </c>
      <c r="AI77" s="12">
        <v>0</v>
      </c>
      <c r="AJ77" s="13">
        <f t="shared" si="73"/>
        <v>0</v>
      </c>
      <c r="AK77" s="12">
        <f t="shared" si="74"/>
        <v>1552.8</v>
      </c>
      <c r="AL77" s="14">
        <v>0</v>
      </c>
      <c r="AM77" s="14">
        <v>0</v>
      </c>
      <c r="AN77" s="13">
        <f t="shared" si="75"/>
        <v>1552.8</v>
      </c>
      <c r="AO77" s="13">
        <f t="shared" si="76"/>
        <v>1552.8</v>
      </c>
      <c r="AP77" s="13">
        <v>1495.55</v>
      </c>
      <c r="AQ77" s="14">
        <v>0</v>
      </c>
      <c r="AR77" s="14">
        <v>0</v>
      </c>
      <c r="AS77" s="12">
        <v>0</v>
      </c>
      <c r="AT77" s="13">
        <f t="shared" si="77"/>
        <v>0</v>
      </c>
      <c r="AU77" s="12">
        <f t="shared" si="78"/>
        <v>1118.69</v>
      </c>
      <c r="AV77" s="14">
        <v>0</v>
      </c>
      <c r="AW77" s="14">
        <v>0</v>
      </c>
      <c r="AX77" s="13">
        <f t="shared" si="79"/>
        <v>1118.69</v>
      </c>
      <c r="AY77" s="13">
        <f t="shared" si="80"/>
        <v>2614.2399999999998</v>
      </c>
      <c r="AZ77" s="13">
        <f t="shared" si="61"/>
        <v>35602.370000000003</v>
      </c>
      <c r="BA77" s="13">
        <v>0</v>
      </c>
      <c r="BB77" s="14">
        <v>0</v>
      </c>
      <c r="BC77" s="14">
        <v>0</v>
      </c>
      <c r="BD77" s="14">
        <v>0</v>
      </c>
      <c r="BE77" s="13">
        <f t="shared" si="81"/>
        <v>0</v>
      </c>
      <c r="BF77" s="14">
        <f t="shared" si="82"/>
        <v>544.5</v>
      </c>
      <c r="BG77" s="14">
        <f t="shared" si="83"/>
        <v>209.53</v>
      </c>
      <c r="BH77" s="14">
        <f t="shared" si="84"/>
        <v>209.54</v>
      </c>
      <c r="BI77" s="13">
        <f t="shared" si="85"/>
        <v>963.56999999999994</v>
      </c>
      <c r="BJ77" s="13">
        <f t="shared" si="86"/>
        <v>963.56999999999994</v>
      </c>
      <c r="BK77" s="13">
        <v>0</v>
      </c>
      <c r="BL77" s="14">
        <v>0</v>
      </c>
      <c r="BM77" s="14">
        <v>0</v>
      </c>
      <c r="BN77" s="14">
        <v>0</v>
      </c>
      <c r="BO77" s="13">
        <f t="shared" si="87"/>
        <v>0</v>
      </c>
      <c r="BP77" s="14">
        <f t="shared" si="88"/>
        <v>105.59</v>
      </c>
      <c r="BQ77" s="14">
        <f t="shared" si="89"/>
        <v>66.739999999999995</v>
      </c>
      <c r="BR77" s="14">
        <v>0</v>
      </c>
      <c r="BS77" s="13">
        <f t="shared" si="90"/>
        <v>172.32999999999998</v>
      </c>
      <c r="BT77" s="13">
        <f t="shared" si="91"/>
        <v>172.32999999999998</v>
      </c>
      <c r="BU77" s="11">
        <v>0</v>
      </c>
      <c r="BV77" s="14">
        <v>0</v>
      </c>
      <c r="BW77" s="14">
        <v>0</v>
      </c>
      <c r="BX77" s="14">
        <v>0</v>
      </c>
      <c r="BY77" s="11">
        <f t="shared" si="92"/>
        <v>0</v>
      </c>
      <c r="BZ77" s="14">
        <f t="shared" si="93"/>
        <v>140.25</v>
      </c>
      <c r="CA77" s="14">
        <f t="shared" si="94"/>
        <v>140.25</v>
      </c>
      <c r="CB77" s="14">
        <f t="shared" si="95"/>
        <v>161.31</v>
      </c>
      <c r="CC77" s="11">
        <f t="shared" si="96"/>
        <v>441.81</v>
      </c>
      <c r="CD77" s="11">
        <f t="shared" si="97"/>
        <v>441.81</v>
      </c>
      <c r="CE77" s="15">
        <v>0</v>
      </c>
      <c r="CF77" s="16">
        <v>0</v>
      </c>
      <c r="CG77" s="16">
        <v>0</v>
      </c>
      <c r="CH77" s="16">
        <v>0</v>
      </c>
      <c r="CI77" s="15">
        <f t="shared" si="98"/>
        <v>0</v>
      </c>
      <c r="CJ77" s="16">
        <f t="shared" si="99"/>
        <v>26.43</v>
      </c>
      <c r="CK77" s="16">
        <f t="shared" si="100"/>
        <v>25.49</v>
      </c>
      <c r="CL77" s="16">
        <f t="shared" si="101"/>
        <v>30.06</v>
      </c>
      <c r="CM77" s="15">
        <f t="shared" si="102"/>
        <v>81.98</v>
      </c>
      <c r="CN77" s="15">
        <f t="shared" si="103"/>
        <v>81.98</v>
      </c>
      <c r="CO77" s="15">
        <v>0</v>
      </c>
      <c r="CP77" s="15">
        <v>0</v>
      </c>
      <c r="CQ77" s="16">
        <v>0</v>
      </c>
      <c r="CR77" s="16">
        <v>0</v>
      </c>
      <c r="CS77" s="16">
        <v>0</v>
      </c>
      <c r="CT77" s="15">
        <f t="shared" si="104"/>
        <v>0</v>
      </c>
      <c r="CU77" s="16">
        <f t="shared" si="105"/>
        <v>159.12</v>
      </c>
      <c r="CV77" s="16">
        <v>0</v>
      </c>
      <c r="CW77" s="16">
        <v>0</v>
      </c>
      <c r="CX77" s="15">
        <f t="shared" si="106"/>
        <v>159.12</v>
      </c>
      <c r="CY77" s="15">
        <f t="shared" si="107"/>
        <v>159.12</v>
      </c>
      <c r="CZ77" s="15">
        <f t="shared" si="62"/>
        <v>855.24</v>
      </c>
      <c r="DA77" s="16">
        <v>240</v>
      </c>
      <c r="DB77" s="16">
        <v>0</v>
      </c>
      <c r="DC77" s="16">
        <v>0</v>
      </c>
      <c r="DD77" s="16">
        <v>0</v>
      </c>
      <c r="DE77" s="16">
        <f t="shared" si="108"/>
        <v>0</v>
      </c>
      <c r="DF77" s="16">
        <f t="shared" si="109"/>
        <v>1295.67</v>
      </c>
      <c r="DG77" s="16">
        <f t="shared" si="110"/>
        <v>1042.52</v>
      </c>
      <c r="DH77" s="16">
        <f t="shared" si="111"/>
        <v>935.3</v>
      </c>
      <c r="DI77" s="16">
        <f t="shared" si="112"/>
        <v>3273.49</v>
      </c>
      <c r="DJ77" s="16">
        <f t="shared" si="113"/>
        <v>3513.49</v>
      </c>
      <c r="DK77" s="16">
        <v>0</v>
      </c>
      <c r="DL77" s="16">
        <v>0</v>
      </c>
      <c r="DM77" s="16">
        <v>0</v>
      </c>
      <c r="DN77" s="16">
        <v>0</v>
      </c>
      <c r="DO77" s="6">
        <f t="shared" si="114"/>
        <v>0</v>
      </c>
      <c r="DP77" s="16">
        <f t="shared" si="115"/>
        <v>77.42</v>
      </c>
      <c r="DQ77" s="16">
        <f t="shared" si="116"/>
        <v>77.42</v>
      </c>
      <c r="DR77" s="16">
        <f t="shared" si="117"/>
        <v>52.89</v>
      </c>
      <c r="DS77" s="14">
        <f t="shared" si="118"/>
        <v>207.73000000000002</v>
      </c>
      <c r="DT77" s="14">
        <f t="shared" si="119"/>
        <v>207.73000000000002</v>
      </c>
      <c r="DU77" s="14">
        <f t="shared" si="120"/>
        <v>3721.22</v>
      </c>
      <c r="DV77" s="14">
        <f t="shared" si="121"/>
        <v>60206.83</v>
      </c>
      <c r="DW77" s="9">
        <v>7</v>
      </c>
      <c r="DX77" s="9" t="s">
        <v>404</v>
      </c>
      <c r="DY77" s="9" t="s">
        <v>405</v>
      </c>
      <c r="DZ77" s="9" t="s">
        <v>406</v>
      </c>
      <c r="EA77" s="9" t="s">
        <v>134</v>
      </c>
      <c r="EB77" s="9" t="s">
        <v>407</v>
      </c>
      <c r="EC77" s="9">
        <v>896610</v>
      </c>
    </row>
    <row r="78" spans="1:133" x14ac:dyDescent="0.25">
      <c r="A78" s="9" t="s">
        <v>408</v>
      </c>
      <c r="B78" s="10">
        <v>1</v>
      </c>
      <c r="C78" s="10">
        <v>1</v>
      </c>
      <c r="D78" s="10">
        <v>1</v>
      </c>
      <c r="E78" s="10">
        <v>1</v>
      </c>
      <c r="F78" s="10">
        <v>1</v>
      </c>
      <c r="G78" s="10">
        <v>1</v>
      </c>
      <c r="H78" s="10">
        <v>1</v>
      </c>
      <c r="I78" s="10">
        <v>1</v>
      </c>
      <c r="J78" s="10">
        <v>1</v>
      </c>
      <c r="K78" s="10">
        <v>1</v>
      </c>
      <c r="L78" s="11">
        <v>0</v>
      </c>
      <c r="M78" s="12">
        <v>0</v>
      </c>
      <c r="N78" s="12">
        <v>0</v>
      </c>
      <c r="O78" s="12">
        <v>0</v>
      </c>
      <c r="P78" s="11">
        <f t="shared" si="63"/>
        <v>0</v>
      </c>
      <c r="Q78" s="12">
        <f t="shared" si="64"/>
        <v>3913.2</v>
      </c>
      <c r="R78" s="12">
        <f t="shared" si="65"/>
        <v>2757.84</v>
      </c>
      <c r="S78" s="12">
        <f t="shared" si="66"/>
        <v>2859.99</v>
      </c>
      <c r="T78" s="11">
        <f t="shared" si="67"/>
        <v>9531.0299999999988</v>
      </c>
      <c r="U78" s="11">
        <f t="shared" si="68"/>
        <v>9531.0299999999988</v>
      </c>
      <c r="V78" s="13">
        <v>20131.72</v>
      </c>
      <c r="W78" s="14">
        <v>4473.59</v>
      </c>
      <c r="X78" s="14">
        <v>2899.76</v>
      </c>
      <c r="Y78" s="12">
        <v>3851.92</v>
      </c>
      <c r="Z78" s="13">
        <f t="shared" si="69"/>
        <v>11225.27</v>
      </c>
      <c r="AA78" s="12">
        <f t="shared" si="70"/>
        <v>4347.83</v>
      </c>
      <c r="AB78" s="14">
        <v>0</v>
      </c>
      <c r="AC78" s="14">
        <v>0</v>
      </c>
      <c r="AD78" s="13">
        <f t="shared" si="71"/>
        <v>4347.83</v>
      </c>
      <c r="AE78" s="13">
        <f t="shared" si="72"/>
        <v>35704.82</v>
      </c>
      <c r="AF78" s="13">
        <v>0</v>
      </c>
      <c r="AG78" s="14">
        <v>0</v>
      </c>
      <c r="AH78" s="14">
        <v>0</v>
      </c>
      <c r="AI78" s="12">
        <v>0</v>
      </c>
      <c r="AJ78" s="13">
        <f t="shared" si="73"/>
        <v>0</v>
      </c>
      <c r="AK78" s="12">
        <f t="shared" si="74"/>
        <v>1552.8</v>
      </c>
      <c r="AL78" s="14">
        <v>0</v>
      </c>
      <c r="AM78" s="14">
        <v>0</v>
      </c>
      <c r="AN78" s="13">
        <f t="shared" si="75"/>
        <v>1552.8</v>
      </c>
      <c r="AO78" s="13">
        <f t="shared" si="76"/>
        <v>1552.8</v>
      </c>
      <c r="AP78" s="13">
        <v>2922.9</v>
      </c>
      <c r="AQ78" s="14">
        <v>0</v>
      </c>
      <c r="AR78" s="14">
        <v>751.75</v>
      </c>
      <c r="AS78" s="12">
        <v>0</v>
      </c>
      <c r="AT78" s="13">
        <f t="shared" si="77"/>
        <v>751.75</v>
      </c>
      <c r="AU78" s="12">
        <f t="shared" si="78"/>
        <v>1118.69</v>
      </c>
      <c r="AV78" s="14">
        <v>0</v>
      </c>
      <c r="AW78" s="14">
        <v>0</v>
      </c>
      <c r="AX78" s="13">
        <f t="shared" si="79"/>
        <v>1118.69</v>
      </c>
      <c r="AY78" s="13">
        <f t="shared" si="80"/>
        <v>4793.34</v>
      </c>
      <c r="AZ78" s="13">
        <f t="shared" si="61"/>
        <v>42050.960000000006</v>
      </c>
      <c r="BA78" s="13">
        <v>0</v>
      </c>
      <c r="BB78" s="14">
        <v>0</v>
      </c>
      <c r="BC78" s="14">
        <v>0</v>
      </c>
      <c r="BD78" s="14">
        <v>0</v>
      </c>
      <c r="BE78" s="13">
        <f t="shared" si="81"/>
        <v>0</v>
      </c>
      <c r="BF78" s="14">
        <f t="shared" si="82"/>
        <v>544.5</v>
      </c>
      <c r="BG78" s="14">
        <f t="shared" si="83"/>
        <v>209.53</v>
      </c>
      <c r="BH78" s="14">
        <f t="shared" si="84"/>
        <v>209.54</v>
      </c>
      <c r="BI78" s="13">
        <f t="shared" si="85"/>
        <v>963.56999999999994</v>
      </c>
      <c r="BJ78" s="13">
        <f t="shared" si="86"/>
        <v>963.56999999999994</v>
      </c>
      <c r="BK78" s="13">
        <v>0</v>
      </c>
      <c r="BL78" s="14">
        <v>0</v>
      </c>
      <c r="BM78" s="14">
        <v>0</v>
      </c>
      <c r="BN78" s="14">
        <v>0</v>
      </c>
      <c r="BO78" s="13">
        <f t="shared" si="87"/>
        <v>0</v>
      </c>
      <c r="BP78" s="14">
        <f t="shared" si="88"/>
        <v>105.59</v>
      </c>
      <c r="BQ78" s="14">
        <f t="shared" si="89"/>
        <v>66.739999999999995</v>
      </c>
      <c r="BR78" s="14">
        <v>0</v>
      </c>
      <c r="BS78" s="13">
        <f t="shared" si="90"/>
        <v>172.32999999999998</v>
      </c>
      <c r="BT78" s="13">
        <f t="shared" si="91"/>
        <v>172.32999999999998</v>
      </c>
      <c r="BU78" s="11">
        <v>0</v>
      </c>
      <c r="BV78" s="14">
        <v>0</v>
      </c>
      <c r="BW78" s="14">
        <v>0</v>
      </c>
      <c r="BX78" s="14">
        <v>0</v>
      </c>
      <c r="BY78" s="11">
        <f t="shared" si="92"/>
        <v>0</v>
      </c>
      <c r="BZ78" s="14">
        <f t="shared" si="93"/>
        <v>140.25</v>
      </c>
      <c r="CA78" s="14">
        <f t="shared" si="94"/>
        <v>140.25</v>
      </c>
      <c r="CB78" s="14">
        <f t="shared" si="95"/>
        <v>161.31</v>
      </c>
      <c r="CC78" s="11">
        <f t="shared" si="96"/>
        <v>441.81</v>
      </c>
      <c r="CD78" s="11">
        <f t="shared" si="97"/>
        <v>441.81</v>
      </c>
      <c r="CE78" s="15">
        <v>0</v>
      </c>
      <c r="CF78" s="16">
        <v>0</v>
      </c>
      <c r="CG78" s="16">
        <v>0</v>
      </c>
      <c r="CH78" s="16">
        <v>0</v>
      </c>
      <c r="CI78" s="15">
        <f t="shared" si="98"/>
        <v>0</v>
      </c>
      <c r="CJ78" s="16">
        <f t="shared" si="99"/>
        <v>26.43</v>
      </c>
      <c r="CK78" s="16">
        <f t="shared" si="100"/>
        <v>25.49</v>
      </c>
      <c r="CL78" s="16">
        <f t="shared" si="101"/>
        <v>30.06</v>
      </c>
      <c r="CM78" s="15">
        <f t="shared" si="102"/>
        <v>81.98</v>
      </c>
      <c r="CN78" s="15">
        <f t="shared" si="103"/>
        <v>81.98</v>
      </c>
      <c r="CO78" s="15">
        <v>0</v>
      </c>
      <c r="CP78" s="15">
        <v>0</v>
      </c>
      <c r="CQ78" s="16">
        <v>0</v>
      </c>
      <c r="CR78" s="16">
        <v>0</v>
      </c>
      <c r="CS78" s="16">
        <v>0</v>
      </c>
      <c r="CT78" s="15">
        <f t="shared" si="104"/>
        <v>0</v>
      </c>
      <c r="CU78" s="16">
        <f t="shared" si="105"/>
        <v>159.12</v>
      </c>
      <c r="CV78" s="16">
        <v>0</v>
      </c>
      <c r="CW78" s="16">
        <v>0</v>
      </c>
      <c r="CX78" s="15">
        <f t="shared" si="106"/>
        <v>159.12</v>
      </c>
      <c r="CY78" s="15">
        <f t="shared" si="107"/>
        <v>159.12</v>
      </c>
      <c r="CZ78" s="15">
        <f t="shared" si="62"/>
        <v>855.24</v>
      </c>
      <c r="DA78" s="16">
        <v>480</v>
      </c>
      <c r="DB78" s="16">
        <v>0</v>
      </c>
      <c r="DC78" s="16">
        <v>120</v>
      </c>
      <c r="DD78" s="16">
        <v>0</v>
      </c>
      <c r="DE78" s="16">
        <f t="shared" si="108"/>
        <v>120</v>
      </c>
      <c r="DF78" s="16">
        <f t="shared" si="109"/>
        <v>1295.67</v>
      </c>
      <c r="DG78" s="16">
        <f t="shared" si="110"/>
        <v>1042.52</v>
      </c>
      <c r="DH78" s="16">
        <f t="shared" si="111"/>
        <v>935.3</v>
      </c>
      <c r="DI78" s="16">
        <f t="shared" si="112"/>
        <v>3273.49</v>
      </c>
      <c r="DJ78" s="16">
        <f t="shared" si="113"/>
        <v>3873.49</v>
      </c>
      <c r="DK78" s="16">
        <v>0</v>
      </c>
      <c r="DL78" s="16">
        <v>0</v>
      </c>
      <c r="DM78" s="16">
        <v>0</v>
      </c>
      <c r="DN78" s="16">
        <v>0</v>
      </c>
      <c r="DO78" s="6">
        <f t="shared" si="114"/>
        <v>0</v>
      </c>
      <c r="DP78" s="16">
        <f t="shared" si="115"/>
        <v>77.42</v>
      </c>
      <c r="DQ78" s="16">
        <f t="shared" si="116"/>
        <v>77.42</v>
      </c>
      <c r="DR78" s="16">
        <f t="shared" si="117"/>
        <v>52.89</v>
      </c>
      <c r="DS78" s="14">
        <f t="shared" si="118"/>
        <v>207.73000000000002</v>
      </c>
      <c r="DT78" s="14">
        <f t="shared" si="119"/>
        <v>207.73000000000002</v>
      </c>
      <c r="DU78" s="14">
        <f t="shared" si="120"/>
        <v>4081.22</v>
      </c>
      <c r="DV78" s="14">
        <f t="shared" si="121"/>
        <v>57482.020000000004</v>
      </c>
      <c r="DW78" s="9">
        <v>91</v>
      </c>
      <c r="DX78" s="9" t="s">
        <v>408</v>
      </c>
      <c r="DY78" s="9" t="s">
        <v>132</v>
      </c>
      <c r="DZ78" s="9" t="s">
        <v>409</v>
      </c>
      <c r="EA78" s="9" t="s">
        <v>134</v>
      </c>
      <c r="EB78" s="9" t="s">
        <v>410</v>
      </c>
      <c r="EC78" s="9">
        <v>18428353</v>
      </c>
    </row>
    <row r="79" spans="1:133" x14ac:dyDescent="0.25">
      <c r="A79" s="9" t="s">
        <v>411</v>
      </c>
      <c r="B79" s="10">
        <v>2</v>
      </c>
      <c r="C79" s="10">
        <v>2</v>
      </c>
      <c r="D79" s="10">
        <v>2</v>
      </c>
      <c r="E79" s="10">
        <v>2</v>
      </c>
      <c r="F79" s="10">
        <v>2</v>
      </c>
      <c r="G79" s="10">
        <v>2</v>
      </c>
      <c r="H79" s="10">
        <v>2</v>
      </c>
      <c r="I79" s="10">
        <v>2</v>
      </c>
      <c r="J79" s="10">
        <v>2</v>
      </c>
      <c r="K79" s="10">
        <v>2</v>
      </c>
      <c r="L79" s="11">
        <v>40016.980000000003</v>
      </c>
      <c r="M79" s="12">
        <v>10671.23</v>
      </c>
      <c r="N79" s="12">
        <v>13182.7</v>
      </c>
      <c r="O79" s="12">
        <v>4754.79</v>
      </c>
      <c r="P79" s="11">
        <f t="shared" si="63"/>
        <v>28608.720000000001</v>
      </c>
      <c r="Q79" s="12">
        <f t="shared" si="64"/>
        <v>7826.4</v>
      </c>
      <c r="R79" s="12">
        <f t="shared" si="65"/>
        <v>5515.68</v>
      </c>
      <c r="S79" s="12">
        <f t="shared" si="66"/>
        <v>5719.98</v>
      </c>
      <c r="T79" s="11">
        <f t="shared" si="67"/>
        <v>19062.059999999998</v>
      </c>
      <c r="U79" s="11">
        <f t="shared" si="68"/>
        <v>87687.760000000009</v>
      </c>
      <c r="V79" s="13">
        <v>75513.759999999995</v>
      </c>
      <c r="W79" s="14">
        <v>17445.86</v>
      </c>
      <c r="X79" s="14">
        <v>14981.09</v>
      </c>
      <c r="Y79" s="12">
        <v>14944.72</v>
      </c>
      <c r="Z79" s="13">
        <f t="shared" si="69"/>
        <v>47371.67</v>
      </c>
      <c r="AA79" s="12">
        <f t="shared" si="70"/>
        <v>8695.66</v>
      </c>
      <c r="AB79" s="14">
        <v>0</v>
      </c>
      <c r="AC79" s="14">
        <v>0</v>
      </c>
      <c r="AD79" s="13">
        <f t="shared" si="71"/>
        <v>8695.66</v>
      </c>
      <c r="AE79" s="13">
        <f t="shared" si="72"/>
        <v>131581.09</v>
      </c>
      <c r="AF79" s="13">
        <v>7737.68</v>
      </c>
      <c r="AG79" s="14">
        <v>1220.0999999999999</v>
      </c>
      <c r="AH79" s="14">
        <v>208.46</v>
      </c>
      <c r="AI79" s="12">
        <v>344.78</v>
      </c>
      <c r="AJ79" s="13">
        <f t="shared" si="73"/>
        <v>1773.34</v>
      </c>
      <c r="AK79" s="12">
        <f t="shared" si="74"/>
        <v>3105.6</v>
      </c>
      <c r="AL79" s="14">
        <v>0</v>
      </c>
      <c r="AM79" s="14">
        <v>0</v>
      </c>
      <c r="AN79" s="13">
        <f t="shared" si="75"/>
        <v>3105.6</v>
      </c>
      <c r="AO79" s="13">
        <f t="shared" si="76"/>
        <v>12616.62</v>
      </c>
      <c r="AP79" s="13">
        <v>85587.02</v>
      </c>
      <c r="AQ79" s="14">
        <v>14588.25</v>
      </c>
      <c r="AR79" s="14">
        <v>9730.92</v>
      </c>
      <c r="AS79" s="12">
        <v>8079.13</v>
      </c>
      <c r="AT79" s="13">
        <f t="shared" si="77"/>
        <v>32398.3</v>
      </c>
      <c r="AU79" s="12">
        <f t="shared" si="78"/>
        <v>2237.38</v>
      </c>
      <c r="AV79" s="14">
        <v>0</v>
      </c>
      <c r="AW79" s="14">
        <v>0</v>
      </c>
      <c r="AX79" s="13">
        <f t="shared" si="79"/>
        <v>2237.38</v>
      </c>
      <c r="AY79" s="13">
        <f t="shared" si="80"/>
        <v>120222.70000000001</v>
      </c>
      <c r="AZ79" s="13">
        <f t="shared" si="61"/>
        <v>264420.41000000003</v>
      </c>
      <c r="BA79" s="13">
        <v>9656.19</v>
      </c>
      <c r="BB79" s="14">
        <v>0</v>
      </c>
      <c r="BC79" s="14">
        <v>3732.99</v>
      </c>
      <c r="BD79" s="14">
        <v>2063.62</v>
      </c>
      <c r="BE79" s="13">
        <f t="shared" si="81"/>
        <v>5796.61</v>
      </c>
      <c r="BF79" s="14">
        <f t="shared" si="82"/>
        <v>1089</v>
      </c>
      <c r="BG79" s="14">
        <f t="shared" si="83"/>
        <v>419.06</v>
      </c>
      <c r="BH79" s="14">
        <f t="shared" si="84"/>
        <v>419.08</v>
      </c>
      <c r="BI79" s="13">
        <f t="shared" si="85"/>
        <v>1927.1399999999999</v>
      </c>
      <c r="BJ79" s="13">
        <f t="shared" si="86"/>
        <v>17379.939999999999</v>
      </c>
      <c r="BK79" s="13">
        <v>27824.61</v>
      </c>
      <c r="BL79" s="14">
        <v>7150.15</v>
      </c>
      <c r="BM79" s="14">
        <v>7150.15</v>
      </c>
      <c r="BN79" s="14">
        <v>0</v>
      </c>
      <c r="BO79" s="13">
        <f t="shared" si="87"/>
        <v>14300.3</v>
      </c>
      <c r="BP79" s="14">
        <f t="shared" si="88"/>
        <v>211.18</v>
      </c>
      <c r="BQ79" s="14">
        <f t="shared" si="89"/>
        <v>133.47999999999999</v>
      </c>
      <c r="BR79" s="14">
        <v>0</v>
      </c>
      <c r="BS79" s="13">
        <f t="shared" si="90"/>
        <v>344.65999999999997</v>
      </c>
      <c r="BT79" s="13">
        <f t="shared" si="91"/>
        <v>42469.570000000007</v>
      </c>
      <c r="BU79" s="11">
        <v>0</v>
      </c>
      <c r="BV79" s="14">
        <v>0</v>
      </c>
      <c r="BW79" s="14">
        <v>0</v>
      </c>
      <c r="BX79" s="14">
        <v>0</v>
      </c>
      <c r="BY79" s="11">
        <f t="shared" si="92"/>
        <v>0</v>
      </c>
      <c r="BZ79" s="14">
        <f t="shared" si="93"/>
        <v>280.5</v>
      </c>
      <c r="CA79" s="14">
        <f t="shared" si="94"/>
        <v>280.5</v>
      </c>
      <c r="CB79" s="14">
        <f t="shared" si="95"/>
        <v>322.62</v>
      </c>
      <c r="CC79" s="11">
        <f t="shared" si="96"/>
        <v>883.62</v>
      </c>
      <c r="CD79" s="11">
        <f t="shared" si="97"/>
        <v>883.62</v>
      </c>
      <c r="CE79" s="15">
        <v>0</v>
      </c>
      <c r="CF79" s="16">
        <v>0</v>
      </c>
      <c r="CG79" s="16">
        <v>0</v>
      </c>
      <c r="CH79" s="16">
        <v>0</v>
      </c>
      <c r="CI79" s="15">
        <f t="shared" si="98"/>
        <v>0</v>
      </c>
      <c r="CJ79" s="16">
        <f t="shared" si="99"/>
        <v>52.86</v>
      </c>
      <c r="CK79" s="16">
        <f t="shared" si="100"/>
        <v>50.98</v>
      </c>
      <c r="CL79" s="16">
        <f t="shared" si="101"/>
        <v>60.12</v>
      </c>
      <c r="CM79" s="15">
        <f t="shared" si="102"/>
        <v>163.96</v>
      </c>
      <c r="CN79" s="15">
        <f t="shared" si="103"/>
        <v>163.96</v>
      </c>
      <c r="CO79" s="15">
        <v>0</v>
      </c>
      <c r="CP79" s="15">
        <v>0</v>
      </c>
      <c r="CQ79" s="16">
        <v>0</v>
      </c>
      <c r="CR79" s="16">
        <v>0</v>
      </c>
      <c r="CS79" s="16">
        <v>0</v>
      </c>
      <c r="CT79" s="15">
        <f t="shared" si="104"/>
        <v>0</v>
      </c>
      <c r="CU79" s="16">
        <f t="shared" si="105"/>
        <v>318.24</v>
      </c>
      <c r="CV79" s="16">
        <v>0</v>
      </c>
      <c r="CW79" s="16">
        <v>0</v>
      </c>
      <c r="CX79" s="15">
        <f t="shared" si="106"/>
        <v>318.24</v>
      </c>
      <c r="CY79" s="15">
        <f t="shared" si="107"/>
        <v>318.24</v>
      </c>
      <c r="CZ79" s="15">
        <f t="shared" si="62"/>
        <v>43835.390000000007</v>
      </c>
      <c r="DA79" s="16">
        <v>12408</v>
      </c>
      <c r="DB79" s="16">
        <v>2040</v>
      </c>
      <c r="DC79" s="16">
        <v>1200</v>
      </c>
      <c r="DD79" s="16">
        <v>1080</v>
      </c>
      <c r="DE79" s="16">
        <f t="shared" si="108"/>
        <v>4320</v>
      </c>
      <c r="DF79" s="16">
        <f t="shared" si="109"/>
        <v>2591.34</v>
      </c>
      <c r="DG79" s="16">
        <f t="shared" si="110"/>
        <v>2085.04</v>
      </c>
      <c r="DH79" s="16">
        <f t="shared" si="111"/>
        <v>1870.6</v>
      </c>
      <c r="DI79" s="16">
        <f t="shared" si="112"/>
        <v>6546.98</v>
      </c>
      <c r="DJ79" s="16">
        <f t="shared" si="113"/>
        <v>23274.98</v>
      </c>
      <c r="DK79" s="16">
        <v>0</v>
      </c>
      <c r="DL79" s="16">
        <v>0</v>
      </c>
      <c r="DM79" s="16">
        <v>0</v>
      </c>
      <c r="DN79" s="16">
        <v>0</v>
      </c>
      <c r="DO79" s="6">
        <f t="shared" si="114"/>
        <v>0</v>
      </c>
      <c r="DP79" s="16">
        <f t="shared" si="115"/>
        <v>154.84</v>
      </c>
      <c r="DQ79" s="16">
        <f t="shared" si="116"/>
        <v>154.84</v>
      </c>
      <c r="DR79" s="16">
        <f t="shared" si="117"/>
        <v>105.78</v>
      </c>
      <c r="DS79" s="14">
        <f t="shared" si="118"/>
        <v>415.46000000000004</v>
      </c>
      <c r="DT79" s="14">
        <f t="shared" si="119"/>
        <v>415.46000000000004</v>
      </c>
      <c r="DU79" s="14">
        <f t="shared" si="120"/>
        <v>23690.44</v>
      </c>
      <c r="DV79" s="14">
        <f t="shared" si="121"/>
        <v>437013.94000000006</v>
      </c>
      <c r="DW79" s="9">
        <v>20</v>
      </c>
      <c r="DX79" s="9" t="s">
        <v>411</v>
      </c>
      <c r="DY79" s="9" t="s">
        <v>150</v>
      </c>
      <c r="DZ79" s="9" t="s">
        <v>412</v>
      </c>
      <c r="EA79" s="9" t="s">
        <v>134</v>
      </c>
      <c r="EB79" s="9" t="s">
        <v>413</v>
      </c>
      <c r="EC79" s="9">
        <v>3886387</v>
      </c>
    </row>
    <row r="80" spans="1:133" x14ac:dyDescent="0.25">
      <c r="A80" s="9" t="s">
        <v>414</v>
      </c>
      <c r="B80" s="10">
        <v>9</v>
      </c>
      <c r="C80" s="10">
        <v>9</v>
      </c>
      <c r="D80" s="10">
        <v>9</v>
      </c>
      <c r="E80" s="10">
        <v>9</v>
      </c>
      <c r="F80" s="10">
        <v>9</v>
      </c>
      <c r="G80" s="10">
        <v>9</v>
      </c>
      <c r="H80" s="10">
        <v>9</v>
      </c>
      <c r="I80" s="10">
        <v>9</v>
      </c>
      <c r="J80" s="10">
        <v>9</v>
      </c>
      <c r="K80" s="10">
        <v>9</v>
      </c>
      <c r="L80" s="11">
        <v>156199.95000000001</v>
      </c>
      <c r="M80" s="12">
        <v>24402.28</v>
      </c>
      <c r="N80" s="12">
        <v>20387.150000000001</v>
      </c>
      <c r="O80" s="12">
        <v>24212.58</v>
      </c>
      <c r="P80" s="11">
        <f t="shared" si="63"/>
        <v>69002.010000000009</v>
      </c>
      <c r="Q80" s="12">
        <f t="shared" si="64"/>
        <v>35218.800000000003</v>
      </c>
      <c r="R80" s="12">
        <f t="shared" si="65"/>
        <v>24820.560000000001</v>
      </c>
      <c r="S80" s="12">
        <f t="shared" si="66"/>
        <v>25739.91</v>
      </c>
      <c r="T80" s="11">
        <f t="shared" si="67"/>
        <v>85779.27</v>
      </c>
      <c r="U80" s="11">
        <f t="shared" si="68"/>
        <v>310981.23000000004</v>
      </c>
      <c r="V80" s="13">
        <v>258060.86</v>
      </c>
      <c r="W80" s="14">
        <v>47996.75</v>
      </c>
      <c r="X80" s="14">
        <v>47614.97</v>
      </c>
      <c r="Y80" s="12">
        <v>46832.800000000003</v>
      </c>
      <c r="Z80" s="13">
        <f t="shared" si="69"/>
        <v>142444.52000000002</v>
      </c>
      <c r="AA80" s="12">
        <f t="shared" si="70"/>
        <v>39130.47</v>
      </c>
      <c r="AB80" s="14">
        <v>0</v>
      </c>
      <c r="AC80" s="14">
        <v>0</v>
      </c>
      <c r="AD80" s="13">
        <f t="shared" si="71"/>
        <v>39130.47</v>
      </c>
      <c r="AE80" s="13">
        <f t="shared" si="72"/>
        <v>439635.85</v>
      </c>
      <c r="AF80" s="13">
        <v>12998.11</v>
      </c>
      <c r="AG80" s="14">
        <v>3089.98</v>
      </c>
      <c r="AH80" s="14">
        <v>1432</v>
      </c>
      <c r="AI80" s="12">
        <v>4226.18</v>
      </c>
      <c r="AJ80" s="13">
        <f t="shared" si="73"/>
        <v>8748.16</v>
      </c>
      <c r="AK80" s="12">
        <f t="shared" si="74"/>
        <v>13975.2</v>
      </c>
      <c r="AL80" s="14">
        <v>0</v>
      </c>
      <c r="AM80" s="14">
        <v>0</v>
      </c>
      <c r="AN80" s="13">
        <f t="shared" si="75"/>
        <v>13975.2</v>
      </c>
      <c r="AO80" s="13">
        <f t="shared" si="76"/>
        <v>35721.47</v>
      </c>
      <c r="AP80" s="13">
        <v>118061.25</v>
      </c>
      <c r="AQ80" s="14">
        <v>16707.75</v>
      </c>
      <c r="AR80" s="14">
        <v>18195.18</v>
      </c>
      <c r="AS80" s="12">
        <v>20191.72</v>
      </c>
      <c r="AT80" s="13">
        <f t="shared" si="77"/>
        <v>55094.65</v>
      </c>
      <c r="AU80" s="12">
        <f t="shared" si="78"/>
        <v>10068.209999999999</v>
      </c>
      <c r="AV80" s="14">
        <v>0</v>
      </c>
      <c r="AW80" s="14">
        <v>0</v>
      </c>
      <c r="AX80" s="13">
        <f t="shared" si="79"/>
        <v>10068.209999999999</v>
      </c>
      <c r="AY80" s="13">
        <f t="shared" si="80"/>
        <v>183224.11</v>
      </c>
      <c r="AZ80" s="13">
        <f t="shared" si="61"/>
        <v>658581.42999999993</v>
      </c>
      <c r="BA80" s="13">
        <v>27327.4</v>
      </c>
      <c r="BB80" s="14">
        <v>3197.14</v>
      </c>
      <c r="BC80" s="14">
        <v>4379.0200000000004</v>
      </c>
      <c r="BD80" s="14">
        <v>3023.96</v>
      </c>
      <c r="BE80" s="13">
        <f t="shared" si="81"/>
        <v>10600.119999999999</v>
      </c>
      <c r="BF80" s="14">
        <f t="shared" si="82"/>
        <v>4900.5</v>
      </c>
      <c r="BG80" s="14">
        <f t="shared" si="83"/>
        <v>1885.77</v>
      </c>
      <c r="BH80" s="14">
        <f t="shared" si="84"/>
        <v>1885.86</v>
      </c>
      <c r="BI80" s="13">
        <f t="shared" si="85"/>
        <v>8672.130000000001</v>
      </c>
      <c r="BJ80" s="13">
        <f t="shared" si="86"/>
        <v>46599.650000000009</v>
      </c>
      <c r="BK80" s="13">
        <v>0</v>
      </c>
      <c r="BL80" s="14">
        <v>0</v>
      </c>
      <c r="BM80" s="14">
        <v>0</v>
      </c>
      <c r="BN80" s="14">
        <v>0</v>
      </c>
      <c r="BO80" s="13">
        <f t="shared" si="87"/>
        <v>0</v>
      </c>
      <c r="BP80" s="14">
        <f t="shared" si="88"/>
        <v>950.31</v>
      </c>
      <c r="BQ80" s="14">
        <f t="shared" si="89"/>
        <v>600.66</v>
      </c>
      <c r="BR80" s="14">
        <v>0</v>
      </c>
      <c r="BS80" s="13">
        <f t="shared" si="90"/>
        <v>1550.9699999999998</v>
      </c>
      <c r="BT80" s="13">
        <f t="shared" si="91"/>
        <v>1550.9699999999998</v>
      </c>
      <c r="BU80" s="11">
        <v>0</v>
      </c>
      <c r="BV80" s="14">
        <v>0</v>
      </c>
      <c r="BW80" s="14">
        <v>0</v>
      </c>
      <c r="BX80" s="14">
        <v>0</v>
      </c>
      <c r="BY80" s="11">
        <f t="shared" si="92"/>
        <v>0</v>
      </c>
      <c r="BZ80" s="14">
        <f t="shared" si="93"/>
        <v>1262.25</v>
      </c>
      <c r="CA80" s="14">
        <f t="shared" si="94"/>
        <v>1262.25</v>
      </c>
      <c r="CB80" s="14">
        <f t="shared" si="95"/>
        <v>1451.79</v>
      </c>
      <c r="CC80" s="11">
        <f t="shared" si="96"/>
        <v>3976.29</v>
      </c>
      <c r="CD80" s="11">
        <f t="shared" si="97"/>
        <v>3976.29</v>
      </c>
      <c r="CE80" s="15">
        <v>2523.2399999999998</v>
      </c>
      <c r="CF80" s="16">
        <v>420.54</v>
      </c>
      <c r="CG80" s="16">
        <v>841.08</v>
      </c>
      <c r="CH80" s="16">
        <v>217.28</v>
      </c>
      <c r="CI80" s="15">
        <f t="shared" si="98"/>
        <v>1478.9</v>
      </c>
      <c r="CJ80" s="16">
        <f t="shared" si="99"/>
        <v>237.87</v>
      </c>
      <c r="CK80" s="16">
        <f t="shared" si="100"/>
        <v>229.41</v>
      </c>
      <c r="CL80" s="16">
        <f t="shared" si="101"/>
        <v>270.54000000000002</v>
      </c>
      <c r="CM80" s="15">
        <f t="shared" si="102"/>
        <v>737.81999999999994</v>
      </c>
      <c r="CN80" s="15">
        <f t="shared" si="103"/>
        <v>4739.96</v>
      </c>
      <c r="CO80" s="15">
        <v>0</v>
      </c>
      <c r="CP80" s="15">
        <v>0</v>
      </c>
      <c r="CQ80" s="16">
        <v>0</v>
      </c>
      <c r="CR80" s="16">
        <v>0</v>
      </c>
      <c r="CS80" s="16">
        <v>0</v>
      </c>
      <c r="CT80" s="15">
        <f t="shared" si="104"/>
        <v>0</v>
      </c>
      <c r="CU80" s="16">
        <f t="shared" si="105"/>
        <v>1432.08</v>
      </c>
      <c r="CV80" s="16">
        <v>0</v>
      </c>
      <c r="CW80" s="16">
        <v>0</v>
      </c>
      <c r="CX80" s="15">
        <f t="shared" si="106"/>
        <v>1432.08</v>
      </c>
      <c r="CY80" s="15">
        <f t="shared" si="107"/>
        <v>1432.08</v>
      </c>
      <c r="CZ80" s="15">
        <f t="shared" si="62"/>
        <v>11699.300000000001</v>
      </c>
      <c r="DA80" s="16">
        <v>21060</v>
      </c>
      <c r="DB80" s="16">
        <v>3840</v>
      </c>
      <c r="DC80" s="16">
        <v>3240</v>
      </c>
      <c r="DD80" s="16">
        <v>4080</v>
      </c>
      <c r="DE80" s="16">
        <f t="shared" si="108"/>
        <v>11160</v>
      </c>
      <c r="DF80" s="16">
        <f t="shared" si="109"/>
        <v>11661.03</v>
      </c>
      <c r="DG80" s="16">
        <f t="shared" si="110"/>
        <v>9382.68</v>
      </c>
      <c r="DH80" s="16">
        <f t="shared" si="111"/>
        <v>8417.7000000000007</v>
      </c>
      <c r="DI80" s="16">
        <f t="shared" si="112"/>
        <v>29461.41</v>
      </c>
      <c r="DJ80" s="16">
        <f t="shared" si="113"/>
        <v>61681.41</v>
      </c>
      <c r="DK80" s="16">
        <v>0</v>
      </c>
      <c r="DL80" s="16">
        <v>480</v>
      </c>
      <c r="DM80" s="16">
        <v>0</v>
      </c>
      <c r="DN80" s="16">
        <v>480</v>
      </c>
      <c r="DO80" s="6">
        <f t="shared" si="114"/>
        <v>960</v>
      </c>
      <c r="DP80" s="16">
        <f t="shared" si="115"/>
        <v>696.78</v>
      </c>
      <c r="DQ80" s="16">
        <f t="shared" si="116"/>
        <v>696.78</v>
      </c>
      <c r="DR80" s="16">
        <f t="shared" si="117"/>
        <v>476.01</v>
      </c>
      <c r="DS80" s="14">
        <f t="shared" si="118"/>
        <v>1869.57</v>
      </c>
      <c r="DT80" s="14">
        <f t="shared" si="119"/>
        <v>2829.5699999999997</v>
      </c>
      <c r="DU80" s="14">
        <f t="shared" si="120"/>
        <v>64510.98</v>
      </c>
      <c r="DV80" s="14">
        <f t="shared" si="121"/>
        <v>1092372.5900000001</v>
      </c>
      <c r="DW80" s="9">
        <v>139</v>
      </c>
      <c r="DX80" s="9" t="s">
        <v>414</v>
      </c>
      <c r="DY80" s="9" t="s">
        <v>306</v>
      </c>
      <c r="DZ80" s="9" t="s">
        <v>415</v>
      </c>
      <c r="EA80" s="9" t="s">
        <v>139</v>
      </c>
      <c r="EB80" s="9" t="s">
        <v>416</v>
      </c>
      <c r="EC80" s="9">
        <v>1357231</v>
      </c>
    </row>
    <row r="81" spans="1:133" x14ac:dyDescent="0.25">
      <c r="A81" s="9" t="s">
        <v>417</v>
      </c>
      <c r="B81" s="10">
        <v>4</v>
      </c>
      <c r="C81" s="10">
        <v>4</v>
      </c>
      <c r="D81" s="10">
        <v>4</v>
      </c>
      <c r="E81" s="10">
        <v>4</v>
      </c>
      <c r="F81" s="10">
        <v>4</v>
      </c>
      <c r="G81" s="10">
        <v>4</v>
      </c>
      <c r="H81" s="10">
        <v>4</v>
      </c>
      <c r="I81" s="10">
        <v>4</v>
      </c>
      <c r="J81" s="10">
        <v>4</v>
      </c>
      <c r="K81" s="10">
        <v>4</v>
      </c>
      <c r="L81" s="11">
        <v>1719.34</v>
      </c>
      <c r="M81" s="12">
        <v>0</v>
      </c>
      <c r="N81" s="12">
        <v>219.39</v>
      </c>
      <c r="O81" s="12">
        <v>0</v>
      </c>
      <c r="P81" s="11">
        <f t="shared" si="63"/>
        <v>219.39</v>
      </c>
      <c r="Q81" s="12">
        <f t="shared" si="64"/>
        <v>15652.8</v>
      </c>
      <c r="R81" s="12">
        <f t="shared" si="65"/>
        <v>11031.36</v>
      </c>
      <c r="S81" s="12">
        <f t="shared" si="66"/>
        <v>11439.96</v>
      </c>
      <c r="T81" s="11">
        <f t="shared" si="67"/>
        <v>38124.119999999995</v>
      </c>
      <c r="U81" s="11">
        <f t="shared" si="68"/>
        <v>40062.85</v>
      </c>
      <c r="V81" s="13">
        <v>22838.65</v>
      </c>
      <c r="W81" s="14">
        <v>4188</v>
      </c>
      <c r="X81" s="14">
        <v>3121.83</v>
      </c>
      <c r="Y81" s="12">
        <v>4662.09</v>
      </c>
      <c r="Z81" s="13">
        <f t="shared" si="69"/>
        <v>11971.92</v>
      </c>
      <c r="AA81" s="12">
        <f t="shared" si="70"/>
        <v>17391.32</v>
      </c>
      <c r="AB81" s="14">
        <v>0</v>
      </c>
      <c r="AC81" s="14">
        <v>0</v>
      </c>
      <c r="AD81" s="13">
        <f t="shared" si="71"/>
        <v>17391.32</v>
      </c>
      <c r="AE81" s="13">
        <f t="shared" si="72"/>
        <v>52201.89</v>
      </c>
      <c r="AF81" s="13">
        <v>0</v>
      </c>
      <c r="AG81" s="14">
        <v>0</v>
      </c>
      <c r="AH81" s="14">
        <v>0</v>
      </c>
      <c r="AI81" s="12">
        <v>67.400000000000006</v>
      </c>
      <c r="AJ81" s="13">
        <f t="shared" si="73"/>
        <v>67.400000000000006</v>
      </c>
      <c r="AK81" s="12">
        <f t="shared" si="74"/>
        <v>6211.2</v>
      </c>
      <c r="AL81" s="14">
        <v>0</v>
      </c>
      <c r="AM81" s="14">
        <v>0</v>
      </c>
      <c r="AN81" s="13">
        <f t="shared" si="75"/>
        <v>6211.2</v>
      </c>
      <c r="AO81" s="13">
        <f t="shared" si="76"/>
        <v>6278.5999999999995</v>
      </c>
      <c r="AP81" s="13">
        <v>1470.37</v>
      </c>
      <c r="AQ81" s="14">
        <v>0</v>
      </c>
      <c r="AR81" s="14">
        <v>344.85</v>
      </c>
      <c r="AS81" s="12">
        <v>0</v>
      </c>
      <c r="AT81" s="13">
        <f t="shared" si="77"/>
        <v>344.85</v>
      </c>
      <c r="AU81" s="12">
        <f t="shared" si="78"/>
        <v>4474.76</v>
      </c>
      <c r="AV81" s="14">
        <v>0</v>
      </c>
      <c r="AW81" s="14">
        <v>0</v>
      </c>
      <c r="AX81" s="13">
        <f t="shared" si="79"/>
        <v>4474.76</v>
      </c>
      <c r="AY81" s="13">
        <f t="shared" si="80"/>
        <v>6289.98</v>
      </c>
      <c r="AZ81" s="13">
        <f t="shared" si="61"/>
        <v>64770.47</v>
      </c>
      <c r="BA81" s="13">
        <v>3115.99</v>
      </c>
      <c r="BB81" s="14">
        <v>0</v>
      </c>
      <c r="BC81" s="14">
        <v>0</v>
      </c>
      <c r="BD81" s="14">
        <v>0</v>
      </c>
      <c r="BE81" s="13">
        <f t="shared" si="81"/>
        <v>0</v>
      </c>
      <c r="BF81" s="14">
        <f t="shared" si="82"/>
        <v>2178</v>
      </c>
      <c r="BG81" s="14">
        <f t="shared" si="83"/>
        <v>838.12</v>
      </c>
      <c r="BH81" s="14">
        <f t="shared" si="84"/>
        <v>838.16</v>
      </c>
      <c r="BI81" s="13">
        <f t="shared" si="85"/>
        <v>3854.2799999999997</v>
      </c>
      <c r="BJ81" s="13">
        <f t="shared" si="86"/>
        <v>6970.2699999999995</v>
      </c>
      <c r="BK81" s="13">
        <v>0</v>
      </c>
      <c r="BL81" s="14">
        <v>0</v>
      </c>
      <c r="BM81" s="14">
        <v>0</v>
      </c>
      <c r="BN81" s="14">
        <v>0</v>
      </c>
      <c r="BO81" s="13">
        <f t="shared" si="87"/>
        <v>0</v>
      </c>
      <c r="BP81" s="14">
        <f t="shared" si="88"/>
        <v>422.36</v>
      </c>
      <c r="BQ81" s="14">
        <f t="shared" si="89"/>
        <v>266.95999999999998</v>
      </c>
      <c r="BR81" s="14">
        <v>0</v>
      </c>
      <c r="BS81" s="13">
        <f t="shared" si="90"/>
        <v>689.31999999999994</v>
      </c>
      <c r="BT81" s="13">
        <f t="shared" si="91"/>
        <v>689.31999999999994</v>
      </c>
      <c r="BU81" s="11">
        <v>0</v>
      </c>
      <c r="BV81" s="14">
        <v>0</v>
      </c>
      <c r="BW81" s="14">
        <v>0</v>
      </c>
      <c r="BX81" s="14">
        <v>0</v>
      </c>
      <c r="BY81" s="11">
        <f t="shared" si="92"/>
        <v>0</v>
      </c>
      <c r="BZ81" s="14">
        <f t="shared" si="93"/>
        <v>561</v>
      </c>
      <c r="CA81" s="14">
        <f t="shared" si="94"/>
        <v>561</v>
      </c>
      <c r="CB81" s="14">
        <f t="shared" si="95"/>
        <v>645.24</v>
      </c>
      <c r="CC81" s="11">
        <f t="shared" si="96"/>
        <v>1767.24</v>
      </c>
      <c r="CD81" s="11">
        <f t="shared" si="97"/>
        <v>1767.24</v>
      </c>
      <c r="CE81" s="15">
        <v>0</v>
      </c>
      <c r="CF81" s="16">
        <v>0</v>
      </c>
      <c r="CG81" s="16">
        <v>0</v>
      </c>
      <c r="CH81" s="16">
        <v>0</v>
      </c>
      <c r="CI81" s="15">
        <f t="shared" si="98"/>
        <v>0</v>
      </c>
      <c r="CJ81" s="16">
        <f t="shared" si="99"/>
        <v>105.72</v>
      </c>
      <c r="CK81" s="16">
        <f t="shared" si="100"/>
        <v>101.96</v>
      </c>
      <c r="CL81" s="16">
        <f t="shared" si="101"/>
        <v>120.24</v>
      </c>
      <c r="CM81" s="15">
        <f t="shared" si="102"/>
        <v>327.92</v>
      </c>
      <c r="CN81" s="15">
        <f t="shared" si="103"/>
        <v>327.92</v>
      </c>
      <c r="CO81" s="15">
        <v>0</v>
      </c>
      <c r="CP81" s="15">
        <v>0</v>
      </c>
      <c r="CQ81" s="16">
        <v>0</v>
      </c>
      <c r="CR81" s="16">
        <v>0</v>
      </c>
      <c r="CS81" s="16">
        <v>0</v>
      </c>
      <c r="CT81" s="15">
        <f t="shared" si="104"/>
        <v>0</v>
      </c>
      <c r="CU81" s="16">
        <f t="shared" si="105"/>
        <v>636.48</v>
      </c>
      <c r="CV81" s="16">
        <v>0</v>
      </c>
      <c r="CW81" s="16">
        <v>0</v>
      </c>
      <c r="CX81" s="15">
        <f t="shared" si="106"/>
        <v>636.48</v>
      </c>
      <c r="CY81" s="15">
        <f t="shared" si="107"/>
        <v>636.48</v>
      </c>
      <c r="CZ81" s="15">
        <f t="shared" si="62"/>
        <v>3420.96</v>
      </c>
      <c r="DA81" s="16">
        <v>0</v>
      </c>
      <c r="DB81" s="16">
        <v>0</v>
      </c>
      <c r="DC81" s="16">
        <v>0</v>
      </c>
      <c r="DD81" s="16">
        <v>0</v>
      </c>
      <c r="DE81" s="16">
        <f t="shared" si="108"/>
        <v>0</v>
      </c>
      <c r="DF81" s="16">
        <f t="shared" si="109"/>
        <v>5182.68</v>
      </c>
      <c r="DG81" s="16">
        <f t="shared" si="110"/>
        <v>4170.08</v>
      </c>
      <c r="DH81" s="16">
        <f t="shared" si="111"/>
        <v>3741.2</v>
      </c>
      <c r="DI81" s="16">
        <f t="shared" si="112"/>
        <v>13093.96</v>
      </c>
      <c r="DJ81" s="16">
        <f t="shared" si="113"/>
        <v>13093.96</v>
      </c>
      <c r="DK81" s="16">
        <v>0</v>
      </c>
      <c r="DL81" s="16">
        <v>0</v>
      </c>
      <c r="DM81" s="16">
        <v>0</v>
      </c>
      <c r="DN81" s="16">
        <v>0</v>
      </c>
      <c r="DO81" s="6">
        <f t="shared" si="114"/>
        <v>0</v>
      </c>
      <c r="DP81" s="16">
        <f t="shared" si="115"/>
        <v>309.68</v>
      </c>
      <c r="DQ81" s="16">
        <f t="shared" si="116"/>
        <v>309.68</v>
      </c>
      <c r="DR81" s="16">
        <f t="shared" si="117"/>
        <v>211.56</v>
      </c>
      <c r="DS81" s="14">
        <f t="shared" si="118"/>
        <v>830.92000000000007</v>
      </c>
      <c r="DT81" s="14">
        <f t="shared" si="119"/>
        <v>830.92000000000007</v>
      </c>
      <c r="DU81" s="14">
        <f t="shared" si="120"/>
        <v>13924.88</v>
      </c>
      <c r="DV81" s="14">
        <f t="shared" si="121"/>
        <v>129149.43000000002</v>
      </c>
      <c r="DW81" s="9">
        <v>42</v>
      </c>
      <c r="DX81" s="9" t="s">
        <v>417</v>
      </c>
      <c r="DY81" s="9" t="s">
        <v>154</v>
      </c>
      <c r="DZ81" s="9" t="s">
        <v>418</v>
      </c>
      <c r="EA81" s="9" t="s">
        <v>134</v>
      </c>
      <c r="EB81" s="9" t="s">
        <v>419</v>
      </c>
      <c r="EC81" s="9">
        <v>10826710</v>
      </c>
    </row>
    <row r="82" spans="1:133" x14ac:dyDescent="0.25">
      <c r="A82" s="9" t="s">
        <v>420</v>
      </c>
      <c r="B82" s="10">
        <v>1</v>
      </c>
      <c r="C82" s="10">
        <v>1</v>
      </c>
      <c r="D82" s="10">
        <v>1</v>
      </c>
      <c r="E82" s="10">
        <v>1</v>
      </c>
      <c r="F82" s="10">
        <v>1</v>
      </c>
      <c r="G82" s="10">
        <v>1</v>
      </c>
      <c r="H82" s="10">
        <v>1</v>
      </c>
      <c r="I82" s="10">
        <v>1</v>
      </c>
      <c r="J82" s="10">
        <v>1</v>
      </c>
      <c r="K82" s="10">
        <v>1</v>
      </c>
      <c r="L82" s="11">
        <v>0</v>
      </c>
      <c r="M82" s="12">
        <v>0</v>
      </c>
      <c r="N82" s="12">
        <v>0</v>
      </c>
      <c r="O82" s="12">
        <v>0</v>
      </c>
      <c r="P82" s="11">
        <f t="shared" si="63"/>
        <v>0</v>
      </c>
      <c r="Q82" s="12">
        <f t="shared" si="64"/>
        <v>3913.2</v>
      </c>
      <c r="R82" s="12">
        <f t="shared" si="65"/>
        <v>2757.84</v>
      </c>
      <c r="S82" s="12">
        <f t="shared" si="66"/>
        <v>2859.99</v>
      </c>
      <c r="T82" s="11">
        <f t="shared" si="67"/>
        <v>9531.0299999999988</v>
      </c>
      <c r="U82" s="11">
        <f t="shared" si="68"/>
        <v>9531.0299999999988</v>
      </c>
      <c r="V82" s="13">
        <v>713.32</v>
      </c>
      <c r="W82" s="14">
        <v>113.76</v>
      </c>
      <c r="X82" s="14">
        <v>16.63</v>
      </c>
      <c r="Y82" s="12">
        <v>0</v>
      </c>
      <c r="Z82" s="13">
        <f t="shared" si="69"/>
        <v>130.39000000000001</v>
      </c>
      <c r="AA82" s="12">
        <f t="shared" si="70"/>
        <v>4347.83</v>
      </c>
      <c r="AB82" s="14">
        <v>0</v>
      </c>
      <c r="AC82" s="14">
        <v>0</v>
      </c>
      <c r="AD82" s="13">
        <f t="shared" si="71"/>
        <v>4347.83</v>
      </c>
      <c r="AE82" s="13">
        <f t="shared" si="72"/>
        <v>5191.54</v>
      </c>
      <c r="AF82" s="13">
        <v>0</v>
      </c>
      <c r="AG82" s="14">
        <v>0</v>
      </c>
      <c r="AH82" s="14">
        <v>0</v>
      </c>
      <c r="AI82" s="12">
        <v>0</v>
      </c>
      <c r="AJ82" s="13">
        <f t="shared" si="73"/>
        <v>0</v>
      </c>
      <c r="AK82" s="12">
        <f t="shared" si="74"/>
        <v>1552.8</v>
      </c>
      <c r="AL82" s="14">
        <v>0</v>
      </c>
      <c r="AM82" s="14">
        <v>0</v>
      </c>
      <c r="AN82" s="13">
        <f t="shared" si="75"/>
        <v>1552.8</v>
      </c>
      <c r="AO82" s="13">
        <f t="shared" si="76"/>
        <v>1552.8</v>
      </c>
      <c r="AP82" s="13">
        <v>0</v>
      </c>
      <c r="AQ82" s="14">
        <v>0</v>
      </c>
      <c r="AR82" s="14">
        <v>0</v>
      </c>
      <c r="AS82" s="12">
        <v>0</v>
      </c>
      <c r="AT82" s="13">
        <f t="shared" si="77"/>
        <v>0</v>
      </c>
      <c r="AU82" s="12">
        <f t="shared" si="78"/>
        <v>1118.69</v>
      </c>
      <c r="AV82" s="14">
        <v>0</v>
      </c>
      <c r="AW82" s="14">
        <v>0</v>
      </c>
      <c r="AX82" s="13">
        <f t="shared" si="79"/>
        <v>1118.69</v>
      </c>
      <c r="AY82" s="13">
        <f t="shared" si="80"/>
        <v>1118.69</v>
      </c>
      <c r="AZ82" s="13">
        <f t="shared" si="61"/>
        <v>7863.0300000000007</v>
      </c>
      <c r="BA82" s="13">
        <v>0</v>
      </c>
      <c r="BB82" s="14">
        <v>0</v>
      </c>
      <c r="BC82" s="14">
        <v>0</v>
      </c>
      <c r="BD82" s="14">
        <v>0</v>
      </c>
      <c r="BE82" s="13">
        <f t="shared" si="81"/>
        <v>0</v>
      </c>
      <c r="BF82" s="14">
        <f t="shared" si="82"/>
        <v>544.5</v>
      </c>
      <c r="BG82" s="14">
        <f t="shared" si="83"/>
        <v>209.53</v>
      </c>
      <c r="BH82" s="14">
        <f t="shared" si="84"/>
        <v>209.54</v>
      </c>
      <c r="BI82" s="13">
        <f t="shared" si="85"/>
        <v>963.56999999999994</v>
      </c>
      <c r="BJ82" s="13">
        <f t="shared" si="86"/>
        <v>963.56999999999994</v>
      </c>
      <c r="BK82" s="13">
        <v>0</v>
      </c>
      <c r="BL82" s="14">
        <v>0</v>
      </c>
      <c r="BM82" s="14">
        <v>0</v>
      </c>
      <c r="BN82" s="14">
        <v>0</v>
      </c>
      <c r="BO82" s="13">
        <f t="shared" si="87"/>
        <v>0</v>
      </c>
      <c r="BP82" s="14">
        <f t="shared" si="88"/>
        <v>105.59</v>
      </c>
      <c r="BQ82" s="14">
        <f t="shared" si="89"/>
        <v>66.739999999999995</v>
      </c>
      <c r="BR82" s="14">
        <v>0</v>
      </c>
      <c r="BS82" s="13">
        <f t="shared" si="90"/>
        <v>172.32999999999998</v>
      </c>
      <c r="BT82" s="13">
        <f t="shared" si="91"/>
        <v>172.32999999999998</v>
      </c>
      <c r="BU82" s="11">
        <v>0</v>
      </c>
      <c r="BV82" s="14">
        <v>0</v>
      </c>
      <c r="BW82" s="14">
        <v>0</v>
      </c>
      <c r="BX82" s="14">
        <v>0</v>
      </c>
      <c r="BY82" s="11">
        <f t="shared" si="92"/>
        <v>0</v>
      </c>
      <c r="BZ82" s="14">
        <f t="shared" si="93"/>
        <v>140.25</v>
      </c>
      <c r="CA82" s="14">
        <f t="shared" si="94"/>
        <v>140.25</v>
      </c>
      <c r="CB82" s="14">
        <f t="shared" si="95"/>
        <v>161.31</v>
      </c>
      <c r="CC82" s="11">
        <f t="shared" si="96"/>
        <v>441.81</v>
      </c>
      <c r="CD82" s="11">
        <f t="shared" si="97"/>
        <v>441.81</v>
      </c>
      <c r="CE82" s="15">
        <v>0</v>
      </c>
      <c r="CF82" s="16">
        <v>0</v>
      </c>
      <c r="CG82" s="16">
        <v>0</v>
      </c>
      <c r="CH82" s="16">
        <v>0</v>
      </c>
      <c r="CI82" s="15">
        <f t="shared" si="98"/>
        <v>0</v>
      </c>
      <c r="CJ82" s="16">
        <f t="shared" si="99"/>
        <v>26.43</v>
      </c>
      <c r="CK82" s="16">
        <f t="shared" si="100"/>
        <v>25.49</v>
      </c>
      <c r="CL82" s="16">
        <f t="shared" si="101"/>
        <v>30.06</v>
      </c>
      <c r="CM82" s="15">
        <f t="shared" si="102"/>
        <v>81.98</v>
      </c>
      <c r="CN82" s="15">
        <f t="shared" si="103"/>
        <v>81.98</v>
      </c>
      <c r="CO82" s="15">
        <v>0</v>
      </c>
      <c r="CP82" s="15">
        <v>0</v>
      </c>
      <c r="CQ82" s="16">
        <v>0</v>
      </c>
      <c r="CR82" s="16">
        <v>0</v>
      </c>
      <c r="CS82" s="16">
        <v>0</v>
      </c>
      <c r="CT82" s="15">
        <f t="shared" si="104"/>
        <v>0</v>
      </c>
      <c r="CU82" s="16">
        <f t="shared" si="105"/>
        <v>159.12</v>
      </c>
      <c r="CV82" s="16">
        <v>0</v>
      </c>
      <c r="CW82" s="16">
        <v>0</v>
      </c>
      <c r="CX82" s="15">
        <f t="shared" si="106"/>
        <v>159.12</v>
      </c>
      <c r="CY82" s="15">
        <f t="shared" si="107"/>
        <v>159.12</v>
      </c>
      <c r="CZ82" s="15">
        <f t="shared" si="62"/>
        <v>855.24</v>
      </c>
      <c r="DA82" s="16">
        <v>0</v>
      </c>
      <c r="DB82" s="16">
        <v>0</v>
      </c>
      <c r="DC82" s="16">
        <v>0</v>
      </c>
      <c r="DD82" s="16">
        <v>0</v>
      </c>
      <c r="DE82" s="16">
        <f t="shared" si="108"/>
        <v>0</v>
      </c>
      <c r="DF82" s="16">
        <f t="shared" si="109"/>
        <v>1295.67</v>
      </c>
      <c r="DG82" s="16">
        <f t="shared" si="110"/>
        <v>1042.52</v>
      </c>
      <c r="DH82" s="16">
        <f t="shared" si="111"/>
        <v>935.3</v>
      </c>
      <c r="DI82" s="16">
        <f t="shared" si="112"/>
        <v>3273.49</v>
      </c>
      <c r="DJ82" s="16">
        <f t="shared" si="113"/>
        <v>3273.49</v>
      </c>
      <c r="DK82" s="16">
        <v>0</v>
      </c>
      <c r="DL82" s="16">
        <v>0</v>
      </c>
      <c r="DM82" s="16">
        <v>0</v>
      </c>
      <c r="DN82" s="16">
        <v>0</v>
      </c>
      <c r="DO82" s="6">
        <f t="shared" si="114"/>
        <v>0</v>
      </c>
      <c r="DP82" s="16">
        <f t="shared" si="115"/>
        <v>77.42</v>
      </c>
      <c r="DQ82" s="16">
        <f t="shared" si="116"/>
        <v>77.42</v>
      </c>
      <c r="DR82" s="16">
        <f t="shared" si="117"/>
        <v>52.89</v>
      </c>
      <c r="DS82" s="14">
        <f t="shared" si="118"/>
        <v>207.73000000000002</v>
      </c>
      <c r="DT82" s="14">
        <f t="shared" si="119"/>
        <v>207.73000000000002</v>
      </c>
      <c r="DU82" s="14">
        <f t="shared" si="120"/>
        <v>3481.22</v>
      </c>
      <c r="DV82" s="14">
        <f t="shared" si="121"/>
        <v>22694.09</v>
      </c>
      <c r="DW82" s="9">
        <v>58</v>
      </c>
      <c r="DX82" s="9" t="s">
        <v>420</v>
      </c>
      <c r="DY82" s="9" t="s">
        <v>132</v>
      </c>
      <c r="DZ82" s="9" t="s">
        <v>421</v>
      </c>
      <c r="EA82" s="9" t="s">
        <v>134</v>
      </c>
      <c r="EB82" s="9" t="s">
        <v>422</v>
      </c>
      <c r="EC82" s="9">
        <v>12397789</v>
      </c>
    </row>
    <row r="83" spans="1:133" x14ac:dyDescent="0.25">
      <c r="A83" s="9" t="s">
        <v>423</v>
      </c>
      <c r="B83" s="10">
        <v>1</v>
      </c>
      <c r="C83" s="10">
        <v>1</v>
      </c>
      <c r="D83" s="10">
        <v>1</v>
      </c>
      <c r="E83" s="10">
        <v>1</v>
      </c>
      <c r="F83" s="10">
        <v>1</v>
      </c>
      <c r="G83" s="10">
        <v>1</v>
      </c>
      <c r="H83" s="10">
        <v>1</v>
      </c>
      <c r="I83" s="10">
        <v>1</v>
      </c>
      <c r="J83" s="10">
        <v>1</v>
      </c>
      <c r="K83" s="10">
        <v>1</v>
      </c>
      <c r="L83" s="11">
        <v>0</v>
      </c>
      <c r="M83" s="12">
        <v>0</v>
      </c>
      <c r="N83" s="12">
        <v>0</v>
      </c>
      <c r="O83" s="12">
        <v>0</v>
      </c>
      <c r="P83" s="11">
        <f t="shared" si="63"/>
        <v>0</v>
      </c>
      <c r="Q83" s="12">
        <f t="shared" si="64"/>
        <v>3913.2</v>
      </c>
      <c r="R83" s="12">
        <f t="shared" si="65"/>
        <v>2757.84</v>
      </c>
      <c r="S83" s="12">
        <f t="shared" si="66"/>
        <v>2859.99</v>
      </c>
      <c r="T83" s="11">
        <f t="shared" si="67"/>
        <v>9531.0299999999988</v>
      </c>
      <c r="U83" s="11">
        <f t="shared" si="68"/>
        <v>9531.0299999999988</v>
      </c>
      <c r="V83" s="13">
        <v>10599.7</v>
      </c>
      <c r="W83" s="14">
        <v>1835.88</v>
      </c>
      <c r="X83" s="14">
        <v>2688.54</v>
      </c>
      <c r="Y83" s="12">
        <v>1742.77</v>
      </c>
      <c r="Z83" s="13">
        <f t="shared" si="69"/>
        <v>6267.1900000000005</v>
      </c>
      <c r="AA83" s="12">
        <f t="shared" si="70"/>
        <v>4347.83</v>
      </c>
      <c r="AB83" s="14">
        <v>0</v>
      </c>
      <c r="AC83" s="14">
        <v>0</v>
      </c>
      <c r="AD83" s="13">
        <f t="shared" si="71"/>
        <v>4347.83</v>
      </c>
      <c r="AE83" s="13">
        <f t="shared" si="72"/>
        <v>21214.720000000001</v>
      </c>
      <c r="AF83" s="13">
        <v>0</v>
      </c>
      <c r="AG83" s="14">
        <v>0</v>
      </c>
      <c r="AH83" s="14">
        <v>0</v>
      </c>
      <c r="AI83" s="12">
        <v>0</v>
      </c>
      <c r="AJ83" s="13">
        <f t="shared" si="73"/>
        <v>0</v>
      </c>
      <c r="AK83" s="12">
        <f t="shared" si="74"/>
        <v>1552.8</v>
      </c>
      <c r="AL83" s="14">
        <v>0</v>
      </c>
      <c r="AM83" s="14">
        <v>0</v>
      </c>
      <c r="AN83" s="13">
        <f t="shared" si="75"/>
        <v>1552.8</v>
      </c>
      <c r="AO83" s="13">
        <f t="shared" si="76"/>
        <v>1552.8</v>
      </c>
      <c r="AP83" s="13">
        <v>0</v>
      </c>
      <c r="AQ83" s="14">
        <v>0</v>
      </c>
      <c r="AR83" s="14">
        <v>0</v>
      </c>
      <c r="AS83" s="12">
        <v>0</v>
      </c>
      <c r="AT83" s="13">
        <f t="shared" si="77"/>
        <v>0</v>
      </c>
      <c r="AU83" s="12">
        <f t="shared" si="78"/>
        <v>1118.69</v>
      </c>
      <c r="AV83" s="14">
        <v>0</v>
      </c>
      <c r="AW83" s="14">
        <v>0</v>
      </c>
      <c r="AX83" s="13">
        <f t="shared" si="79"/>
        <v>1118.69</v>
      </c>
      <c r="AY83" s="13">
        <f t="shared" si="80"/>
        <v>1118.69</v>
      </c>
      <c r="AZ83" s="13">
        <f t="shared" si="61"/>
        <v>23886.21</v>
      </c>
      <c r="BA83" s="13">
        <v>6271.66</v>
      </c>
      <c r="BB83" s="14">
        <v>0</v>
      </c>
      <c r="BC83" s="14">
        <v>0</v>
      </c>
      <c r="BD83" s="14">
        <v>0</v>
      </c>
      <c r="BE83" s="13">
        <f t="shared" si="81"/>
        <v>0</v>
      </c>
      <c r="BF83" s="14">
        <f t="shared" si="82"/>
        <v>544.5</v>
      </c>
      <c r="BG83" s="14">
        <f t="shared" si="83"/>
        <v>209.53</v>
      </c>
      <c r="BH83" s="14">
        <f t="shared" si="84"/>
        <v>209.54</v>
      </c>
      <c r="BI83" s="13">
        <f t="shared" si="85"/>
        <v>963.56999999999994</v>
      </c>
      <c r="BJ83" s="13">
        <f t="shared" si="86"/>
        <v>7235.23</v>
      </c>
      <c r="BK83" s="13">
        <v>0</v>
      </c>
      <c r="BL83" s="14">
        <v>0</v>
      </c>
      <c r="BM83" s="14">
        <v>0</v>
      </c>
      <c r="BN83" s="14">
        <v>0</v>
      </c>
      <c r="BO83" s="13">
        <f t="shared" si="87"/>
        <v>0</v>
      </c>
      <c r="BP83" s="14">
        <f t="shared" si="88"/>
        <v>105.59</v>
      </c>
      <c r="BQ83" s="14">
        <f t="shared" si="89"/>
        <v>66.739999999999995</v>
      </c>
      <c r="BR83" s="14">
        <v>0</v>
      </c>
      <c r="BS83" s="13">
        <f t="shared" si="90"/>
        <v>172.32999999999998</v>
      </c>
      <c r="BT83" s="13">
        <f t="shared" si="91"/>
        <v>172.32999999999998</v>
      </c>
      <c r="BU83" s="11">
        <v>0</v>
      </c>
      <c r="BV83" s="14">
        <v>0</v>
      </c>
      <c r="BW83" s="14">
        <v>0</v>
      </c>
      <c r="BX83" s="14">
        <v>0</v>
      </c>
      <c r="BY83" s="11">
        <f t="shared" si="92"/>
        <v>0</v>
      </c>
      <c r="BZ83" s="14">
        <f t="shared" si="93"/>
        <v>140.25</v>
      </c>
      <c r="CA83" s="14">
        <f t="shared" si="94"/>
        <v>140.25</v>
      </c>
      <c r="CB83" s="14">
        <f t="shared" si="95"/>
        <v>161.31</v>
      </c>
      <c r="CC83" s="11">
        <f t="shared" si="96"/>
        <v>441.81</v>
      </c>
      <c r="CD83" s="11">
        <f t="shared" si="97"/>
        <v>441.81</v>
      </c>
      <c r="CE83" s="15">
        <v>0</v>
      </c>
      <c r="CF83" s="16">
        <v>0</v>
      </c>
      <c r="CG83" s="16">
        <v>0</v>
      </c>
      <c r="CH83" s="16">
        <v>0</v>
      </c>
      <c r="CI83" s="15">
        <f t="shared" si="98"/>
        <v>0</v>
      </c>
      <c r="CJ83" s="16">
        <f t="shared" si="99"/>
        <v>26.43</v>
      </c>
      <c r="CK83" s="16">
        <f t="shared" si="100"/>
        <v>25.49</v>
      </c>
      <c r="CL83" s="16">
        <f t="shared" si="101"/>
        <v>30.06</v>
      </c>
      <c r="CM83" s="15">
        <f t="shared" si="102"/>
        <v>81.98</v>
      </c>
      <c r="CN83" s="15">
        <f t="shared" si="103"/>
        <v>81.98</v>
      </c>
      <c r="CO83" s="15">
        <v>0</v>
      </c>
      <c r="CP83" s="15">
        <v>0</v>
      </c>
      <c r="CQ83" s="16">
        <v>0</v>
      </c>
      <c r="CR83" s="16">
        <v>0</v>
      </c>
      <c r="CS83" s="16">
        <v>0</v>
      </c>
      <c r="CT83" s="15">
        <f t="shared" si="104"/>
        <v>0</v>
      </c>
      <c r="CU83" s="16">
        <f t="shared" si="105"/>
        <v>159.12</v>
      </c>
      <c r="CV83" s="16">
        <v>0</v>
      </c>
      <c r="CW83" s="16">
        <v>0</v>
      </c>
      <c r="CX83" s="15">
        <f t="shared" si="106"/>
        <v>159.12</v>
      </c>
      <c r="CY83" s="15">
        <f t="shared" si="107"/>
        <v>159.12</v>
      </c>
      <c r="CZ83" s="15">
        <f t="shared" si="62"/>
        <v>855.24</v>
      </c>
      <c r="DA83" s="16">
        <v>0</v>
      </c>
      <c r="DB83" s="16">
        <v>0</v>
      </c>
      <c r="DC83" s="16">
        <v>0</v>
      </c>
      <c r="DD83" s="16">
        <v>0</v>
      </c>
      <c r="DE83" s="16">
        <f t="shared" si="108"/>
        <v>0</v>
      </c>
      <c r="DF83" s="16">
        <f t="shared" si="109"/>
        <v>1295.67</v>
      </c>
      <c r="DG83" s="16">
        <f t="shared" si="110"/>
        <v>1042.52</v>
      </c>
      <c r="DH83" s="16">
        <f t="shared" si="111"/>
        <v>935.3</v>
      </c>
      <c r="DI83" s="16">
        <f t="shared" si="112"/>
        <v>3273.49</v>
      </c>
      <c r="DJ83" s="16">
        <f t="shared" si="113"/>
        <v>3273.49</v>
      </c>
      <c r="DK83" s="16">
        <v>0</v>
      </c>
      <c r="DL83" s="16">
        <v>0</v>
      </c>
      <c r="DM83" s="16">
        <v>0</v>
      </c>
      <c r="DN83" s="16">
        <v>0</v>
      </c>
      <c r="DO83" s="6">
        <f t="shared" si="114"/>
        <v>0</v>
      </c>
      <c r="DP83" s="16">
        <f t="shared" si="115"/>
        <v>77.42</v>
      </c>
      <c r="DQ83" s="16">
        <f t="shared" si="116"/>
        <v>77.42</v>
      </c>
      <c r="DR83" s="16">
        <f t="shared" si="117"/>
        <v>52.89</v>
      </c>
      <c r="DS83" s="14">
        <f t="shared" si="118"/>
        <v>207.73000000000002</v>
      </c>
      <c r="DT83" s="14">
        <f t="shared" si="119"/>
        <v>207.73000000000002</v>
      </c>
      <c r="DU83" s="14">
        <f t="shared" si="120"/>
        <v>3481.22</v>
      </c>
      <c r="DV83" s="14">
        <f t="shared" si="121"/>
        <v>44988.93</v>
      </c>
      <c r="DW83" s="9">
        <v>108</v>
      </c>
      <c r="DX83" s="9" t="s">
        <v>423</v>
      </c>
      <c r="DY83" s="9" t="s">
        <v>424</v>
      </c>
      <c r="DZ83" s="9" t="s">
        <v>425</v>
      </c>
      <c r="EA83" s="9" t="s">
        <v>134</v>
      </c>
      <c r="EB83" s="9" t="s">
        <v>426</v>
      </c>
      <c r="EC83" s="9">
        <v>27483292</v>
      </c>
    </row>
    <row r="84" spans="1:133" x14ac:dyDescent="0.25">
      <c r="A84" s="9" t="s">
        <v>427</v>
      </c>
      <c r="B84" s="10">
        <v>1</v>
      </c>
      <c r="C84" s="10">
        <v>1</v>
      </c>
      <c r="D84" s="10">
        <v>1</v>
      </c>
      <c r="E84" s="10">
        <v>1</v>
      </c>
      <c r="F84" s="10">
        <v>1</v>
      </c>
      <c r="G84" s="10">
        <v>1</v>
      </c>
      <c r="H84" s="10">
        <v>1</v>
      </c>
      <c r="I84" s="10">
        <v>1</v>
      </c>
      <c r="J84" s="10">
        <v>1</v>
      </c>
      <c r="K84" s="10">
        <v>1</v>
      </c>
      <c r="L84" s="11">
        <v>0</v>
      </c>
      <c r="M84" s="12">
        <v>0</v>
      </c>
      <c r="N84" s="12">
        <v>0</v>
      </c>
      <c r="O84" s="12">
        <v>0</v>
      </c>
      <c r="P84" s="11">
        <f t="shared" si="63"/>
        <v>0</v>
      </c>
      <c r="Q84" s="12">
        <f t="shared" si="64"/>
        <v>3913.2</v>
      </c>
      <c r="R84" s="12">
        <f t="shared" si="65"/>
        <v>2757.84</v>
      </c>
      <c r="S84" s="12">
        <f t="shared" si="66"/>
        <v>2859.99</v>
      </c>
      <c r="T84" s="11">
        <f t="shared" si="67"/>
        <v>9531.0299999999988</v>
      </c>
      <c r="U84" s="11">
        <f t="shared" si="68"/>
        <v>9531.0299999999988</v>
      </c>
      <c r="V84" s="13">
        <v>3096.71</v>
      </c>
      <c r="W84" s="14">
        <v>408.36</v>
      </c>
      <c r="X84" s="14">
        <v>524.12</v>
      </c>
      <c r="Y84" s="12">
        <v>241.53</v>
      </c>
      <c r="Z84" s="13">
        <f t="shared" si="69"/>
        <v>1174.01</v>
      </c>
      <c r="AA84" s="12">
        <f t="shared" si="70"/>
        <v>4347.83</v>
      </c>
      <c r="AB84" s="14">
        <v>0</v>
      </c>
      <c r="AC84" s="14">
        <v>0</v>
      </c>
      <c r="AD84" s="13">
        <f t="shared" si="71"/>
        <v>4347.83</v>
      </c>
      <c r="AE84" s="13">
        <f t="shared" si="72"/>
        <v>8618.5499999999993</v>
      </c>
      <c r="AF84" s="13">
        <v>0</v>
      </c>
      <c r="AG84" s="14">
        <v>0</v>
      </c>
      <c r="AH84" s="14">
        <v>0</v>
      </c>
      <c r="AI84" s="12">
        <v>0</v>
      </c>
      <c r="AJ84" s="13">
        <f t="shared" si="73"/>
        <v>0</v>
      </c>
      <c r="AK84" s="12">
        <f t="shared" si="74"/>
        <v>1552.8</v>
      </c>
      <c r="AL84" s="14">
        <v>0</v>
      </c>
      <c r="AM84" s="14">
        <v>0</v>
      </c>
      <c r="AN84" s="13">
        <f t="shared" si="75"/>
        <v>1552.8</v>
      </c>
      <c r="AO84" s="13">
        <f t="shared" si="76"/>
        <v>1552.8</v>
      </c>
      <c r="AP84" s="13">
        <v>0</v>
      </c>
      <c r="AQ84" s="14">
        <v>0</v>
      </c>
      <c r="AR84" s="14">
        <v>0</v>
      </c>
      <c r="AS84" s="12">
        <v>0</v>
      </c>
      <c r="AT84" s="13">
        <f t="shared" si="77"/>
        <v>0</v>
      </c>
      <c r="AU84" s="12">
        <f t="shared" si="78"/>
        <v>1118.69</v>
      </c>
      <c r="AV84" s="14">
        <v>0</v>
      </c>
      <c r="AW84" s="14">
        <v>0</v>
      </c>
      <c r="AX84" s="13">
        <f t="shared" si="79"/>
        <v>1118.69</v>
      </c>
      <c r="AY84" s="13">
        <f t="shared" si="80"/>
        <v>1118.69</v>
      </c>
      <c r="AZ84" s="13">
        <f t="shared" si="61"/>
        <v>11290.039999999999</v>
      </c>
      <c r="BA84" s="13">
        <v>0</v>
      </c>
      <c r="BB84" s="14">
        <v>0</v>
      </c>
      <c r="BC84" s="14">
        <v>0</v>
      </c>
      <c r="BD84" s="14">
        <v>0</v>
      </c>
      <c r="BE84" s="13">
        <f t="shared" si="81"/>
        <v>0</v>
      </c>
      <c r="BF84" s="14">
        <f t="shared" si="82"/>
        <v>544.5</v>
      </c>
      <c r="BG84" s="14">
        <f t="shared" si="83"/>
        <v>209.53</v>
      </c>
      <c r="BH84" s="14">
        <f t="shared" si="84"/>
        <v>209.54</v>
      </c>
      <c r="BI84" s="13">
        <f t="shared" si="85"/>
        <v>963.56999999999994</v>
      </c>
      <c r="BJ84" s="13">
        <f t="shared" si="86"/>
        <v>963.56999999999994</v>
      </c>
      <c r="BK84" s="13">
        <v>0</v>
      </c>
      <c r="BL84" s="14">
        <v>0</v>
      </c>
      <c r="BM84" s="14">
        <v>0</v>
      </c>
      <c r="BN84" s="14">
        <v>0</v>
      </c>
      <c r="BO84" s="13">
        <f t="shared" si="87"/>
        <v>0</v>
      </c>
      <c r="BP84" s="14">
        <f t="shared" si="88"/>
        <v>105.59</v>
      </c>
      <c r="BQ84" s="14">
        <f t="shared" si="89"/>
        <v>66.739999999999995</v>
      </c>
      <c r="BR84" s="14">
        <v>0</v>
      </c>
      <c r="BS84" s="13">
        <f t="shared" si="90"/>
        <v>172.32999999999998</v>
      </c>
      <c r="BT84" s="13">
        <f t="shared" si="91"/>
        <v>172.32999999999998</v>
      </c>
      <c r="BU84" s="11">
        <v>0</v>
      </c>
      <c r="BV84" s="14">
        <v>0</v>
      </c>
      <c r="BW84" s="14">
        <v>0</v>
      </c>
      <c r="BX84" s="14">
        <v>0</v>
      </c>
      <c r="BY84" s="11">
        <f t="shared" si="92"/>
        <v>0</v>
      </c>
      <c r="BZ84" s="14">
        <f t="shared" si="93"/>
        <v>140.25</v>
      </c>
      <c r="CA84" s="14">
        <f t="shared" si="94"/>
        <v>140.25</v>
      </c>
      <c r="CB84" s="14">
        <f t="shared" si="95"/>
        <v>161.31</v>
      </c>
      <c r="CC84" s="11">
        <f t="shared" si="96"/>
        <v>441.81</v>
      </c>
      <c r="CD84" s="11">
        <f t="shared" si="97"/>
        <v>441.81</v>
      </c>
      <c r="CE84" s="15">
        <v>0</v>
      </c>
      <c r="CF84" s="16">
        <v>0</v>
      </c>
      <c r="CG84" s="16">
        <v>0</v>
      </c>
      <c r="CH84" s="16">
        <v>0</v>
      </c>
      <c r="CI84" s="15">
        <f t="shared" si="98"/>
        <v>0</v>
      </c>
      <c r="CJ84" s="16">
        <f t="shared" si="99"/>
        <v>26.43</v>
      </c>
      <c r="CK84" s="16">
        <f t="shared" si="100"/>
        <v>25.49</v>
      </c>
      <c r="CL84" s="16">
        <f t="shared" si="101"/>
        <v>30.06</v>
      </c>
      <c r="CM84" s="15">
        <f t="shared" si="102"/>
        <v>81.98</v>
      </c>
      <c r="CN84" s="15">
        <f t="shared" si="103"/>
        <v>81.98</v>
      </c>
      <c r="CO84" s="15">
        <v>0</v>
      </c>
      <c r="CP84" s="15">
        <v>0</v>
      </c>
      <c r="CQ84" s="16">
        <v>0</v>
      </c>
      <c r="CR84" s="16">
        <v>0</v>
      </c>
      <c r="CS84" s="16">
        <v>0</v>
      </c>
      <c r="CT84" s="15">
        <f t="shared" si="104"/>
        <v>0</v>
      </c>
      <c r="CU84" s="16">
        <f t="shared" si="105"/>
        <v>159.12</v>
      </c>
      <c r="CV84" s="16">
        <v>0</v>
      </c>
      <c r="CW84" s="16">
        <v>0</v>
      </c>
      <c r="CX84" s="15">
        <f t="shared" si="106"/>
        <v>159.12</v>
      </c>
      <c r="CY84" s="15">
        <f t="shared" si="107"/>
        <v>159.12</v>
      </c>
      <c r="CZ84" s="15">
        <f t="shared" si="62"/>
        <v>855.24</v>
      </c>
      <c r="DA84" s="16">
        <v>0</v>
      </c>
      <c r="DB84" s="16">
        <v>0</v>
      </c>
      <c r="DC84" s="16">
        <v>0</v>
      </c>
      <c r="DD84" s="16">
        <v>0</v>
      </c>
      <c r="DE84" s="16">
        <f t="shared" si="108"/>
        <v>0</v>
      </c>
      <c r="DF84" s="16">
        <f t="shared" si="109"/>
        <v>1295.67</v>
      </c>
      <c r="DG84" s="16">
        <f t="shared" si="110"/>
        <v>1042.52</v>
      </c>
      <c r="DH84" s="16">
        <f t="shared" si="111"/>
        <v>935.3</v>
      </c>
      <c r="DI84" s="16">
        <f t="shared" si="112"/>
        <v>3273.49</v>
      </c>
      <c r="DJ84" s="16">
        <f t="shared" si="113"/>
        <v>3273.49</v>
      </c>
      <c r="DK84" s="16">
        <v>0</v>
      </c>
      <c r="DL84" s="16">
        <v>0</v>
      </c>
      <c r="DM84" s="16">
        <v>0</v>
      </c>
      <c r="DN84" s="16">
        <v>0</v>
      </c>
      <c r="DO84" s="6">
        <f t="shared" si="114"/>
        <v>0</v>
      </c>
      <c r="DP84" s="16">
        <f t="shared" si="115"/>
        <v>77.42</v>
      </c>
      <c r="DQ84" s="16">
        <f t="shared" si="116"/>
        <v>77.42</v>
      </c>
      <c r="DR84" s="16">
        <f t="shared" si="117"/>
        <v>52.89</v>
      </c>
      <c r="DS84" s="14">
        <f t="shared" si="118"/>
        <v>207.73000000000002</v>
      </c>
      <c r="DT84" s="14">
        <f t="shared" si="119"/>
        <v>207.73000000000002</v>
      </c>
      <c r="DU84" s="14">
        <f t="shared" si="120"/>
        <v>3481.22</v>
      </c>
      <c r="DV84" s="14">
        <f t="shared" si="121"/>
        <v>26121.100000000002</v>
      </c>
      <c r="DW84" s="9">
        <v>152</v>
      </c>
      <c r="DX84" s="9" t="s">
        <v>428</v>
      </c>
      <c r="DY84" s="9" t="s">
        <v>301</v>
      </c>
      <c r="DZ84" s="9" t="s">
        <v>429</v>
      </c>
      <c r="EA84" s="9" t="s">
        <v>134</v>
      </c>
      <c r="EB84" s="9" t="s">
        <v>430</v>
      </c>
      <c r="EC84" s="9">
        <v>35005965</v>
      </c>
    </row>
    <row r="85" spans="1:133" x14ac:dyDescent="0.25">
      <c r="A85" s="9" t="s">
        <v>431</v>
      </c>
      <c r="B85" s="10">
        <v>1</v>
      </c>
      <c r="C85" s="10">
        <v>1</v>
      </c>
      <c r="D85" s="10">
        <v>1</v>
      </c>
      <c r="E85" s="10">
        <v>1</v>
      </c>
      <c r="F85" s="10">
        <v>1</v>
      </c>
      <c r="G85" s="10">
        <v>1</v>
      </c>
      <c r="H85" s="10">
        <v>1</v>
      </c>
      <c r="I85" s="10">
        <v>1</v>
      </c>
      <c r="J85" s="10">
        <v>1</v>
      </c>
      <c r="K85" s="10">
        <v>1</v>
      </c>
      <c r="L85" s="11">
        <v>0</v>
      </c>
      <c r="M85" s="12">
        <v>0</v>
      </c>
      <c r="N85" s="12">
        <v>0</v>
      </c>
      <c r="O85" s="12">
        <v>0</v>
      </c>
      <c r="P85" s="11">
        <f t="shared" si="63"/>
        <v>0</v>
      </c>
      <c r="Q85" s="12">
        <f t="shared" si="64"/>
        <v>3913.2</v>
      </c>
      <c r="R85" s="12">
        <f t="shared" si="65"/>
        <v>2757.84</v>
      </c>
      <c r="S85" s="12">
        <f t="shared" si="66"/>
        <v>2859.99</v>
      </c>
      <c r="T85" s="11">
        <f t="shared" si="67"/>
        <v>9531.0299999999988</v>
      </c>
      <c r="U85" s="11">
        <f t="shared" si="68"/>
        <v>9531.0299999999988</v>
      </c>
      <c r="V85" s="13">
        <v>3646.85</v>
      </c>
      <c r="W85" s="14">
        <v>1203.57</v>
      </c>
      <c r="X85" s="14">
        <v>628.89</v>
      </c>
      <c r="Y85" s="12">
        <v>177.61</v>
      </c>
      <c r="Z85" s="13">
        <f t="shared" si="69"/>
        <v>2010.0700000000002</v>
      </c>
      <c r="AA85" s="12">
        <f t="shared" si="70"/>
        <v>4347.83</v>
      </c>
      <c r="AB85" s="14">
        <v>0</v>
      </c>
      <c r="AC85" s="14">
        <v>0</v>
      </c>
      <c r="AD85" s="13">
        <f t="shared" si="71"/>
        <v>4347.83</v>
      </c>
      <c r="AE85" s="13">
        <f t="shared" si="72"/>
        <v>10004.75</v>
      </c>
      <c r="AF85" s="13">
        <v>0</v>
      </c>
      <c r="AG85" s="14">
        <v>0</v>
      </c>
      <c r="AH85" s="14">
        <v>0</v>
      </c>
      <c r="AI85" s="12">
        <v>0</v>
      </c>
      <c r="AJ85" s="13">
        <f t="shared" si="73"/>
        <v>0</v>
      </c>
      <c r="AK85" s="12">
        <f t="shared" si="74"/>
        <v>1552.8</v>
      </c>
      <c r="AL85" s="14">
        <v>0</v>
      </c>
      <c r="AM85" s="14">
        <v>0</v>
      </c>
      <c r="AN85" s="13">
        <f t="shared" si="75"/>
        <v>1552.8</v>
      </c>
      <c r="AO85" s="13">
        <f t="shared" si="76"/>
        <v>1552.8</v>
      </c>
      <c r="AP85" s="13">
        <v>0</v>
      </c>
      <c r="AQ85" s="14">
        <v>0</v>
      </c>
      <c r="AR85" s="14">
        <v>0</v>
      </c>
      <c r="AS85" s="12">
        <v>0</v>
      </c>
      <c r="AT85" s="13">
        <f t="shared" si="77"/>
        <v>0</v>
      </c>
      <c r="AU85" s="12">
        <f t="shared" si="78"/>
        <v>1118.69</v>
      </c>
      <c r="AV85" s="14">
        <v>0</v>
      </c>
      <c r="AW85" s="14">
        <v>0</v>
      </c>
      <c r="AX85" s="13">
        <f t="shared" si="79"/>
        <v>1118.69</v>
      </c>
      <c r="AY85" s="13">
        <f t="shared" si="80"/>
        <v>1118.69</v>
      </c>
      <c r="AZ85" s="13">
        <f t="shared" si="61"/>
        <v>12676.24</v>
      </c>
      <c r="BA85" s="13">
        <v>0</v>
      </c>
      <c r="BB85" s="14">
        <v>0</v>
      </c>
      <c r="BC85" s="14">
        <v>0</v>
      </c>
      <c r="BD85" s="14">
        <v>0</v>
      </c>
      <c r="BE85" s="13">
        <f t="shared" si="81"/>
        <v>0</v>
      </c>
      <c r="BF85" s="14">
        <f t="shared" si="82"/>
        <v>544.5</v>
      </c>
      <c r="BG85" s="14">
        <f t="shared" si="83"/>
        <v>209.53</v>
      </c>
      <c r="BH85" s="14">
        <f t="shared" si="84"/>
        <v>209.54</v>
      </c>
      <c r="BI85" s="13">
        <f t="shared" si="85"/>
        <v>963.56999999999994</v>
      </c>
      <c r="BJ85" s="13">
        <f t="shared" si="86"/>
        <v>963.56999999999994</v>
      </c>
      <c r="BK85" s="13">
        <v>0</v>
      </c>
      <c r="BL85" s="14">
        <v>0</v>
      </c>
      <c r="BM85" s="14">
        <v>0</v>
      </c>
      <c r="BN85" s="14">
        <v>0</v>
      </c>
      <c r="BO85" s="13">
        <f t="shared" si="87"/>
        <v>0</v>
      </c>
      <c r="BP85" s="14">
        <f t="shared" si="88"/>
        <v>105.59</v>
      </c>
      <c r="BQ85" s="14">
        <f t="shared" si="89"/>
        <v>66.739999999999995</v>
      </c>
      <c r="BR85" s="14">
        <v>0</v>
      </c>
      <c r="BS85" s="13">
        <f t="shared" si="90"/>
        <v>172.32999999999998</v>
      </c>
      <c r="BT85" s="13">
        <f t="shared" si="91"/>
        <v>172.32999999999998</v>
      </c>
      <c r="BU85" s="11">
        <v>0</v>
      </c>
      <c r="BV85" s="14">
        <v>0</v>
      </c>
      <c r="BW85" s="14">
        <v>0</v>
      </c>
      <c r="BX85" s="14">
        <v>0</v>
      </c>
      <c r="BY85" s="11">
        <f t="shared" si="92"/>
        <v>0</v>
      </c>
      <c r="BZ85" s="14">
        <f t="shared" si="93"/>
        <v>140.25</v>
      </c>
      <c r="CA85" s="14">
        <f t="shared" si="94"/>
        <v>140.25</v>
      </c>
      <c r="CB85" s="14">
        <f t="shared" si="95"/>
        <v>161.31</v>
      </c>
      <c r="CC85" s="11">
        <f t="shared" si="96"/>
        <v>441.81</v>
      </c>
      <c r="CD85" s="11">
        <f t="shared" si="97"/>
        <v>441.81</v>
      </c>
      <c r="CE85" s="15">
        <v>0</v>
      </c>
      <c r="CF85" s="16">
        <v>0</v>
      </c>
      <c r="CG85" s="16">
        <v>0</v>
      </c>
      <c r="CH85" s="16">
        <v>0</v>
      </c>
      <c r="CI85" s="15">
        <f t="shared" si="98"/>
        <v>0</v>
      </c>
      <c r="CJ85" s="16">
        <f t="shared" si="99"/>
        <v>26.43</v>
      </c>
      <c r="CK85" s="16">
        <f t="shared" si="100"/>
        <v>25.49</v>
      </c>
      <c r="CL85" s="16">
        <f t="shared" si="101"/>
        <v>30.06</v>
      </c>
      <c r="CM85" s="15">
        <f t="shared" si="102"/>
        <v>81.98</v>
      </c>
      <c r="CN85" s="15">
        <f t="shared" si="103"/>
        <v>81.98</v>
      </c>
      <c r="CO85" s="15">
        <v>0</v>
      </c>
      <c r="CP85" s="15">
        <v>0</v>
      </c>
      <c r="CQ85" s="16">
        <v>0</v>
      </c>
      <c r="CR85" s="16">
        <v>0</v>
      </c>
      <c r="CS85" s="16">
        <v>0</v>
      </c>
      <c r="CT85" s="15">
        <f t="shared" si="104"/>
        <v>0</v>
      </c>
      <c r="CU85" s="16">
        <f t="shared" si="105"/>
        <v>159.12</v>
      </c>
      <c r="CV85" s="16">
        <v>0</v>
      </c>
      <c r="CW85" s="16">
        <v>0</v>
      </c>
      <c r="CX85" s="15">
        <f t="shared" si="106"/>
        <v>159.12</v>
      </c>
      <c r="CY85" s="15">
        <f t="shared" si="107"/>
        <v>159.12</v>
      </c>
      <c r="CZ85" s="15">
        <f t="shared" si="62"/>
        <v>855.24</v>
      </c>
      <c r="DA85" s="16">
        <v>0</v>
      </c>
      <c r="DB85" s="16">
        <v>0</v>
      </c>
      <c r="DC85" s="16">
        <v>0</v>
      </c>
      <c r="DD85" s="16">
        <v>0</v>
      </c>
      <c r="DE85" s="16">
        <f t="shared" si="108"/>
        <v>0</v>
      </c>
      <c r="DF85" s="16">
        <f t="shared" si="109"/>
        <v>1295.67</v>
      </c>
      <c r="DG85" s="16">
        <f t="shared" si="110"/>
        <v>1042.52</v>
      </c>
      <c r="DH85" s="16">
        <f t="shared" si="111"/>
        <v>935.3</v>
      </c>
      <c r="DI85" s="16">
        <f t="shared" si="112"/>
        <v>3273.49</v>
      </c>
      <c r="DJ85" s="16">
        <f t="shared" si="113"/>
        <v>3273.49</v>
      </c>
      <c r="DK85" s="16">
        <v>0</v>
      </c>
      <c r="DL85" s="16">
        <v>0</v>
      </c>
      <c r="DM85" s="16">
        <v>0</v>
      </c>
      <c r="DN85" s="16">
        <v>0</v>
      </c>
      <c r="DO85" s="6">
        <f t="shared" si="114"/>
        <v>0</v>
      </c>
      <c r="DP85" s="16">
        <f t="shared" si="115"/>
        <v>77.42</v>
      </c>
      <c r="DQ85" s="16">
        <f t="shared" si="116"/>
        <v>77.42</v>
      </c>
      <c r="DR85" s="16">
        <f t="shared" si="117"/>
        <v>52.89</v>
      </c>
      <c r="DS85" s="14">
        <f t="shared" si="118"/>
        <v>207.73000000000002</v>
      </c>
      <c r="DT85" s="14">
        <f t="shared" si="119"/>
        <v>207.73000000000002</v>
      </c>
      <c r="DU85" s="14">
        <f t="shared" si="120"/>
        <v>3481.22</v>
      </c>
      <c r="DV85" s="14">
        <f t="shared" si="121"/>
        <v>27507.3</v>
      </c>
      <c r="DW85" s="9">
        <v>71</v>
      </c>
      <c r="DX85" s="9" t="s">
        <v>431</v>
      </c>
      <c r="DY85" s="9" t="s">
        <v>202</v>
      </c>
      <c r="DZ85" s="9" t="s">
        <v>432</v>
      </c>
      <c r="EA85" s="9" t="s">
        <v>134</v>
      </c>
      <c r="EB85" s="9" t="s">
        <v>433</v>
      </c>
      <c r="EC85" s="9">
        <v>14920654</v>
      </c>
    </row>
    <row r="86" spans="1:133" x14ac:dyDescent="0.25">
      <c r="A86" s="9" t="s">
        <v>434</v>
      </c>
      <c r="B86" s="10">
        <v>4</v>
      </c>
      <c r="C86" s="10">
        <v>4</v>
      </c>
      <c r="D86" s="10">
        <v>4</v>
      </c>
      <c r="E86" s="10">
        <v>4</v>
      </c>
      <c r="F86" s="10">
        <v>4</v>
      </c>
      <c r="G86" s="10">
        <v>4</v>
      </c>
      <c r="H86" s="10">
        <v>4</v>
      </c>
      <c r="I86" s="10">
        <v>4</v>
      </c>
      <c r="J86" s="10">
        <v>4</v>
      </c>
      <c r="K86" s="10">
        <v>4</v>
      </c>
      <c r="L86" s="11">
        <v>1573.43</v>
      </c>
      <c r="M86" s="12">
        <v>154.91</v>
      </c>
      <c r="N86" s="12">
        <v>219.39</v>
      </c>
      <c r="O86" s="12">
        <v>0</v>
      </c>
      <c r="P86" s="11">
        <f t="shared" si="63"/>
        <v>374.29999999999995</v>
      </c>
      <c r="Q86" s="12">
        <f t="shared" si="64"/>
        <v>15652.8</v>
      </c>
      <c r="R86" s="12">
        <f t="shared" si="65"/>
        <v>11031.36</v>
      </c>
      <c r="S86" s="12">
        <f t="shared" si="66"/>
        <v>11439.96</v>
      </c>
      <c r="T86" s="11">
        <f t="shared" si="67"/>
        <v>38124.119999999995</v>
      </c>
      <c r="U86" s="11">
        <f t="shared" si="68"/>
        <v>40071.85</v>
      </c>
      <c r="V86" s="13">
        <v>25441.119999999999</v>
      </c>
      <c r="W86" s="14">
        <v>5603.38</v>
      </c>
      <c r="X86" s="14">
        <v>7063.27</v>
      </c>
      <c r="Y86" s="12">
        <v>5114.59</v>
      </c>
      <c r="Z86" s="13">
        <f t="shared" si="69"/>
        <v>17781.240000000002</v>
      </c>
      <c r="AA86" s="12">
        <f t="shared" si="70"/>
        <v>17391.32</v>
      </c>
      <c r="AB86" s="14">
        <v>0</v>
      </c>
      <c r="AC86" s="14">
        <v>0</v>
      </c>
      <c r="AD86" s="13">
        <f t="shared" si="71"/>
        <v>17391.32</v>
      </c>
      <c r="AE86" s="13">
        <f t="shared" si="72"/>
        <v>60613.68</v>
      </c>
      <c r="AF86" s="13">
        <v>0</v>
      </c>
      <c r="AG86" s="14">
        <v>343.73</v>
      </c>
      <c r="AH86" s="14">
        <v>0</v>
      </c>
      <c r="AI86" s="12">
        <v>0</v>
      </c>
      <c r="AJ86" s="13">
        <f t="shared" si="73"/>
        <v>343.73</v>
      </c>
      <c r="AK86" s="12">
        <f t="shared" si="74"/>
        <v>6211.2</v>
      </c>
      <c r="AL86" s="14">
        <v>0</v>
      </c>
      <c r="AM86" s="14">
        <v>0</v>
      </c>
      <c r="AN86" s="13">
        <f t="shared" si="75"/>
        <v>6211.2</v>
      </c>
      <c r="AO86" s="13">
        <f t="shared" si="76"/>
        <v>6554.93</v>
      </c>
      <c r="AP86" s="13">
        <v>3123.69</v>
      </c>
      <c r="AQ86" s="14">
        <v>0</v>
      </c>
      <c r="AR86" s="14">
        <v>543.48</v>
      </c>
      <c r="AS86" s="12">
        <v>0</v>
      </c>
      <c r="AT86" s="13">
        <f t="shared" si="77"/>
        <v>543.48</v>
      </c>
      <c r="AU86" s="12">
        <f t="shared" si="78"/>
        <v>4474.76</v>
      </c>
      <c r="AV86" s="14">
        <v>0</v>
      </c>
      <c r="AW86" s="14">
        <v>0</v>
      </c>
      <c r="AX86" s="13">
        <f t="shared" si="79"/>
        <v>4474.76</v>
      </c>
      <c r="AY86" s="13">
        <f t="shared" si="80"/>
        <v>8141.93</v>
      </c>
      <c r="AZ86" s="13">
        <f t="shared" si="61"/>
        <v>75310.540000000008</v>
      </c>
      <c r="BA86" s="13">
        <v>0</v>
      </c>
      <c r="BB86" s="14">
        <v>0</v>
      </c>
      <c r="BC86" s="14">
        <v>0</v>
      </c>
      <c r="BD86" s="14">
        <v>0</v>
      </c>
      <c r="BE86" s="13">
        <f t="shared" si="81"/>
        <v>0</v>
      </c>
      <c r="BF86" s="14">
        <f t="shared" si="82"/>
        <v>2178</v>
      </c>
      <c r="BG86" s="14">
        <f t="shared" si="83"/>
        <v>838.12</v>
      </c>
      <c r="BH86" s="14">
        <f t="shared" si="84"/>
        <v>838.16</v>
      </c>
      <c r="BI86" s="13">
        <f t="shared" si="85"/>
        <v>3854.2799999999997</v>
      </c>
      <c r="BJ86" s="13">
        <f t="shared" si="86"/>
        <v>3854.2799999999997</v>
      </c>
      <c r="BK86" s="13">
        <v>0</v>
      </c>
      <c r="BL86" s="14">
        <v>0</v>
      </c>
      <c r="BM86" s="14">
        <v>0</v>
      </c>
      <c r="BN86" s="14">
        <v>0</v>
      </c>
      <c r="BO86" s="13">
        <f t="shared" si="87"/>
        <v>0</v>
      </c>
      <c r="BP86" s="14">
        <f t="shared" si="88"/>
        <v>422.36</v>
      </c>
      <c r="BQ86" s="14">
        <f t="shared" si="89"/>
        <v>266.95999999999998</v>
      </c>
      <c r="BR86" s="14">
        <v>0</v>
      </c>
      <c r="BS86" s="13">
        <f t="shared" si="90"/>
        <v>689.31999999999994</v>
      </c>
      <c r="BT86" s="13">
        <f t="shared" si="91"/>
        <v>689.31999999999994</v>
      </c>
      <c r="BU86" s="11">
        <v>0</v>
      </c>
      <c r="BV86" s="14">
        <v>0</v>
      </c>
      <c r="BW86" s="14">
        <v>0</v>
      </c>
      <c r="BX86" s="14">
        <v>0</v>
      </c>
      <c r="BY86" s="11">
        <f t="shared" si="92"/>
        <v>0</v>
      </c>
      <c r="BZ86" s="14">
        <f t="shared" si="93"/>
        <v>561</v>
      </c>
      <c r="CA86" s="14">
        <f t="shared" si="94"/>
        <v>561</v>
      </c>
      <c r="CB86" s="14">
        <f t="shared" si="95"/>
        <v>645.24</v>
      </c>
      <c r="CC86" s="11">
        <f t="shared" si="96"/>
        <v>1767.24</v>
      </c>
      <c r="CD86" s="11">
        <f t="shared" si="97"/>
        <v>1767.24</v>
      </c>
      <c r="CE86" s="15">
        <v>0</v>
      </c>
      <c r="CF86" s="16">
        <v>0</v>
      </c>
      <c r="CG86" s="16">
        <v>0</v>
      </c>
      <c r="CH86" s="16">
        <v>0</v>
      </c>
      <c r="CI86" s="15">
        <f t="shared" si="98"/>
        <v>0</v>
      </c>
      <c r="CJ86" s="16">
        <f t="shared" si="99"/>
        <v>105.72</v>
      </c>
      <c r="CK86" s="16">
        <f t="shared" si="100"/>
        <v>101.96</v>
      </c>
      <c r="CL86" s="16">
        <f t="shared" si="101"/>
        <v>120.24</v>
      </c>
      <c r="CM86" s="15">
        <f t="shared" si="102"/>
        <v>327.92</v>
      </c>
      <c r="CN86" s="15">
        <f t="shared" si="103"/>
        <v>327.92</v>
      </c>
      <c r="CO86" s="15">
        <v>0</v>
      </c>
      <c r="CP86" s="15">
        <v>0</v>
      </c>
      <c r="CQ86" s="16">
        <v>0</v>
      </c>
      <c r="CR86" s="16">
        <v>0</v>
      </c>
      <c r="CS86" s="16">
        <v>0</v>
      </c>
      <c r="CT86" s="15">
        <f t="shared" si="104"/>
        <v>0</v>
      </c>
      <c r="CU86" s="16">
        <f t="shared" si="105"/>
        <v>636.48</v>
      </c>
      <c r="CV86" s="16">
        <v>0</v>
      </c>
      <c r="CW86" s="16">
        <v>0</v>
      </c>
      <c r="CX86" s="15">
        <f t="shared" si="106"/>
        <v>636.48</v>
      </c>
      <c r="CY86" s="15">
        <f t="shared" si="107"/>
        <v>636.48</v>
      </c>
      <c r="CZ86" s="15">
        <f t="shared" si="62"/>
        <v>3420.96</v>
      </c>
      <c r="DA86" s="16">
        <v>600</v>
      </c>
      <c r="DB86" s="16">
        <v>120</v>
      </c>
      <c r="DC86" s="16">
        <v>120</v>
      </c>
      <c r="DD86" s="16">
        <v>0</v>
      </c>
      <c r="DE86" s="16">
        <f t="shared" si="108"/>
        <v>240</v>
      </c>
      <c r="DF86" s="16">
        <f t="shared" si="109"/>
        <v>5182.68</v>
      </c>
      <c r="DG86" s="16">
        <f t="shared" si="110"/>
        <v>4170.08</v>
      </c>
      <c r="DH86" s="16">
        <f t="shared" si="111"/>
        <v>3741.2</v>
      </c>
      <c r="DI86" s="16">
        <f t="shared" si="112"/>
        <v>13093.96</v>
      </c>
      <c r="DJ86" s="16">
        <f t="shared" si="113"/>
        <v>13933.96</v>
      </c>
      <c r="DK86" s="16">
        <v>0</v>
      </c>
      <c r="DL86" s="16">
        <v>0</v>
      </c>
      <c r="DM86" s="16">
        <v>0</v>
      </c>
      <c r="DN86" s="16">
        <v>0</v>
      </c>
      <c r="DO86" s="6">
        <f t="shared" si="114"/>
        <v>0</v>
      </c>
      <c r="DP86" s="16">
        <f t="shared" si="115"/>
        <v>309.68</v>
      </c>
      <c r="DQ86" s="16">
        <f t="shared" si="116"/>
        <v>309.68</v>
      </c>
      <c r="DR86" s="16">
        <f t="shared" si="117"/>
        <v>211.56</v>
      </c>
      <c r="DS86" s="14">
        <f t="shared" si="118"/>
        <v>830.92000000000007</v>
      </c>
      <c r="DT86" s="14">
        <f t="shared" si="119"/>
        <v>830.92000000000007</v>
      </c>
      <c r="DU86" s="14">
        <f t="shared" si="120"/>
        <v>14764.88</v>
      </c>
      <c r="DV86" s="14">
        <f t="shared" si="121"/>
        <v>137422.51</v>
      </c>
      <c r="DW86" s="9">
        <v>89</v>
      </c>
      <c r="DX86" s="9" t="s">
        <v>434</v>
      </c>
      <c r="DY86" s="9" t="s">
        <v>251</v>
      </c>
      <c r="DZ86" s="9" t="s">
        <v>435</v>
      </c>
      <c r="EA86" s="9" t="s">
        <v>134</v>
      </c>
      <c r="EB86" s="9" t="s">
        <v>436</v>
      </c>
      <c r="EC86" s="9">
        <v>4947440</v>
      </c>
    </row>
    <row r="87" spans="1:133" x14ac:dyDescent="0.25">
      <c r="A87" s="9" t="s">
        <v>437</v>
      </c>
      <c r="B87" s="10">
        <v>1</v>
      </c>
      <c r="C87" s="10">
        <v>1</v>
      </c>
      <c r="D87" s="10">
        <v>1</v>
      </c>
      <c r="E87" s="10">
        <v>1</v>
      </c>
      <c r="F87" s="10">
        <v>1</v>
      </c>
      <c r="G87" s="10">
        <v>1</v>
      </c>
      <c r="H87" s="10">
        <v>1</v>
      </c>
      <c r="I87" s="10">
        <v>1</v>
      </c>
      <c r="J87" s="10">
        <v>1</v>
      </c>
      <c r="K87" s="10">
        <v>1</v>
      </c>
      <c r="L87" s="11">
        <v>0</v>
      </c>
      <c r="M87" s="12">
        <v>0</v>
      </c>
      <c r="N87" s="12">
        <v>0</v>
      </c>
      <c r="O87" s="12">
        <v>0</v>
      </c>
      <c r="P87" s="11">
        <f t="shared" si="63"/>
        <v>0</v>
      </c>
      <c r="Q87" s="12">
        <f t="shared" si="64"/>
        <v>3913.2</v>
      </c>
      <c r="R87" s="12">
        <f t="shared" si="65"/>
        <v>2757.84</v>
      </c>
      <c r="S87" s="12">
        <f t="shared" si="66"/>
        <v>2859.99</v>
      </c>
      <c r="T87" s="11">
        <f t="shared" si="67"/>
        <v>9531.0299999999988</v>
      </c>
      <c r="U87" s="11">
        <f t="shared" si="68"/>
        <v>9531.0299999999988</v>
      </c>
      <c r="V87" s="13">
        <v>305.45999999999998</v>
      </c>
      <c r="W87" s="14">
        <v>16.63</v>
      </c>
      <c r="X87" s="14">
        <v>0</v>
      </c>
      <c r="Y87" s="12">
        <v>350</v>
      </c>
      <c r="Z87" s="13">
        <f t="shared" si="69"/>
        <v>366.63</v>
      </c>
      <c r="AA87" s="12">
        <f t="shared" si="70"/>
        <v>4347.83</v>
      </c>
      <c r="AB87" s="14">
        <v>0</v>
      </c>
      <c r="AC87" s="14">
        <v>0</v>
      </c>
      <c r="AD87" s="13">
        <f t="shared" si="71"/>
        <v>4347.83</v>
      </c>
      <c r="AE87" s="13">
        <f t="shared" si="72"/>
        <v>5019.92</v>
      </c>
      <c r="AF87" s="13">
        <v>0</v>
      </c>
      <c r="AG87" s="14">
        <v>0</v>
      </c>
      <c r="AH87" s="14">
        <v>0</v>
      </c>
      <c r="AI87" s="12">
        <v>0</v>
      </c>
      <c r="AJ87" s="13">
        <f t="shared" si="73"/>
        <v>0</v>
      </c>
      <c r="AK87" s="12">
        <f t="shared" si="74"/>
        <v>1552.8</v>
      </c>
      <c r="AL87" s="14">
        <v>0</v>
      </c>
      <c r="AM87" s="14">
        <v>0</v>
      </c>
      <c r="AN87" s="13">
        <f t="shared" si="75"/>
        <v>1552.8</v>
      </c>
      <c r="AO87" s="13">
        <f t="shared" si="76"/>
        <v>1552.8</v>
      </c>
      <c r="AP87" s="13">
        <v>0</v>
      </c>
      <c r="AQ87" s="14">
        <v>0</v>
      </c>
      <c r="AR87" s="14">
        <v>0</v>
      </c>
      <c r="AS87" s="12">
        <v>0</v>
      </c>
      <c r="AT87" s="13">
        <f t="shared" si="77"/>
        <v>0</v>
      </c>
      <c r="AU87" s="12">
        <f t="shared" si="78"/>
        <v>1118.69</v>
      </c>
      <c r="AV87" s="14">
        <v>0</v>
      </c>
      <c r="AW87" s="14">
        <v>0</v>
      </c>
      <c r="AX87" s="13">
        <f t="shared" si="79"/>
        <v>1118.69</v>
      </c>
      <c r="AY87" s="13">
        <f t="shared" si="80"/>
        <v>1118.69</v>
      </c>
      <c r="AZ87" s="13">
        <f t="shared" si="61"/>
        <v>7691.41</v>
      </c>
      <c r="BA87" s="13">
        <v>0</v>
      </c>
      <c r="BB87" s="14">
        <v>0</v>
      </c>
      <c r="BC87" s="14">
        <v>0</v>
      </c>
      <c r="BD87" s="14">
        <v>0</v>
      </c>
      <c r="BE87" s="13">
        <f t="shared" si="81"/>
        <v>0</v>
      </c>
      <c r="BF87" s="14">
        <f t="shared" si="82"/>
        <v>544.5</v>
      </c>
      <c r="BG87" s="14">
        <f t="shared" si="83"/>
        <v>209.53</v>
      </c>
      <c r="BH87" s="14">
        <f t="shared" si="84"/>
        <v>209.54</v>
      </c>
      <c r="BI87" s="13">
        <f t="shared" si="85"/>
        <v>963.56999999999994</v>
      </c>
      <c r="BJ87" s="13">
        <f t="shared" si="86"/>
        <v>963.56999999999994</v>
      </c>
      <c r="BK87" s="13">
        <v>0</v>
      </c>
      <c r="BL87" s="14">
        <v>0</v>
      </c>
      <c r="BM87" s="14">
        <v>0</v>
      </c>
      <c r="BN87" s="14">
        <v>0</v>
      </c>
      <c r="BO87" s="13">
        <f t="shared" si="87"/>
        <v>0</v>
      </c>
      <c r="BP87" s="14">
        <f t="shared" si="88"/>
        <v>105.59</v>
      </c>
      <c r="BQ87" s="14">
        <f t="shared" si="89"/>
        <v>66.739999999999995</v>
      </c>
      <c r="BR87" s="14">
        <v>0</v>
      </c>
      <c r="BS87" s="13">
        <f t="shared" si="90"/>
        <v>172.32999999999998</v>
      </c>
      <c r="BT87" s="13">
        <f t="shared" si="91"/>
        <v>172.32999999999998</v>
      </c>
      <c r="BU87" s="11">
        <v>0</v>
      </c>
      <c r="BV87" s="14">
        <v>0</v>
      </c>
      <c r="BW87" s="14">
        <v>0</v>
      </c>
      <c r="BX87" s="14">
        <v>0</v>
      </c>
      <c r="BY87" s="11">
        <f t="shared" si="92"/>
        <v>0</v>
      </c>
      <c r="BZ87" s="14">
        <f t="shared" si="93"/>
        <v>140.25</v>
      </c>
      <c r="CA87" s="14">
        <f t="shared" si="94"/>
        <v>140.25</v>
      </c>
      <c r="CB87" s="14">
        <f t="shared" si="95"/>
        <v>161.31</v>
      </c>
      <c r="CC87" s="11">
        <f t="shared" si="96"/>
        <v>441.81</v>
      </c>
      <c r="CD87" s="11">
        <f t="shared" si="97"/>
        <v>441.81</v>
      </c>
      <c r="CE87" s="15">
        <v>0</v>
      </c>
      <c r="CF87" s="16">
        <v>0</v>
      </c>
      <c r="CG87" s="16">
        <v>0</v>
      </c>
      <c r="CH87" s="16">
        <v>0</v>
      </c>
      <c r="CI87" s="15">
        <f t="shared" si="98"/>
        <v>0</v>
      </c>
      <c r="CJ87" s="16">
        <f t="shared" si="99"/>
        <v>26.43</v>
      </c>
      <c r="CK87" s="16">
        <f t="shared" si="100"/>
        <v>25.49</v>
      </c>
      <c r="CL87" s="16">
        <f t="shared" si="101"/>
        <v>30.06</v>
      </c>
      <c r="CM87" s="15">
        <f t="shared" si="102"/>
        <v>81.98</v>
      </c>
      <c r="CN87" s="15">
        <f t="shared" si="103"/>
        <v>81.98</v>
      </c>
      <c r="CO87" s="15">
        <v>0</v>
      </c>
      <c r="CP87" s="15">
        <v>0</v>
      </c>
      <c r="CQ87" s="16">
        <v>0</v>
      </c>
      <c r="CR87" s="16">
        <v>0</v>
      </c>
      <c r="CS87" s="16">
        <v>0</v>
      </c>
      <c r="CT87" s="15">
        <f t="shared" si="104"/>
        <v>0</v>
      </c>
      <c r="CU87" s="16">
        <f t="shared" si="105"/>
        <v>159.12</v>
      </c>
      <c r="CV87" s="16">
        <v>0</v>
      </c>
      <c r="CW87" s="16">
        <v>0</v>
      </c>
      <c r="CX87" s="15">
        <f t="shared" si="106"/>
        <v>159.12</v>
      </c>
      <c r="CY87" s="15">
        <f t="shared" si="107"/>
        <v>159.12</v>
      </c>
      <c r="CZ87" s="15">
        <f t="shared" si="62"/>
        <v>855.24</v>
      </c>
      <c r="DA87" s="16">
        <v>0</v>
      </c>
      <c r="DB87" s="16">
        <v>0</v>
      </c>
      <c r="DC87" s="16">
        <v>0</v>
      </c>
      <c r="DD87" s="16">
        <v>0</v>
      </c>
      <c r="DE87" s="16">
        <f t="shared" si="108"/>
        <v>0</v>
      </c>
      <c r="DF87" s="16">
        <f t="shared" si="109"/>
        <v>1295.67</v>
      </c>
      <c r="DG87" s="16">
        <f t="shared" si="110"/>
        <v>1042.52</v>
      </c>
      <c r="DH87" s="16">
        <f t="shared" si="111"/>
        <v>935.3</v>
      </c>
      <c r="DI87" s="16">
        <f t="shared" si="112"/>
        <v>3273.49</v>
      </c>
      <c r="DJ87" s="16">
        <f t="shared" si="113"/>
        <v>3273.49</v>
      </c>
      <c r="DK87" s="16">
        <v>0</v>
      </c>
      <c r="DL87" s="16">
        <v>0</v>
      </c>
      <c r="DM87" s="16">
        <v>0</v>
      </c>
      <c r="DN87" s="16">
        <v>0</v>
      </c>
      <c r="DO87" s="6">
        <f t="shared" si="114"/>
        <v>0</v>
      </c>
      <c r="DP87" s="16">
        <f t="shared" si="115"/>
        <v>77.42</v>
      </c>
      <c r="DQ87" s="16">
        <f t="shared" si="116"/>
        <v>77.42</v>
      </c>
      <c r="DR87" s="16">
        <f t="shared" si="117"/>
        <v>52.89</v>
      </c>
      <c r="DS87" s="14">
        <f t="shared" si="118"/>
        <v>207.73000000000002</v>
      </c>
      <c r="DT87" s="14">
        <f t="shared" si="119"/>
        <v>207.73000000000002</v>
      </c>
      <c r="DU87" s="14">
        <f t="shared" si="120"/>
        <v>3481.22</v>
      </c>
      <c r="DV87" s="14">
        <f t="shared" si="121"/>
        <v>22522.47</v>
      </c>
      <c r="DW87" s="9">
        <v>151</v>
      </c>
      <c r="DX87" s="9" t="s">
        <v>438</v>
      </c>
      <c r="DY87" s="9" t="s">
        <v>168</v>
      </c>
      <c r="DZ87" s="9" t="s">
        <v>439</v>
      </c>
      <c r="EA87" s="9" t="s">
        <v>357</v>
      </c>
      <c r="EB87" s="9" t="s">
        <v>440</v>
      </c>
      <c r="EC87" s="9">
        <v>24782842</v>
      </c>
    </row>
    <row r="88" spans="1:133" x14ac:dyDescent="0.25">
      <c r="A88" s="43" t="s">
        <v>441</v>
      </c>
      <c r="B88" s="44">
        <f t="shared" ref="B88:K88" si="122">SUM(B2:B87)</f>
        <v>163</v>
      </c>
      <c r="C88" s="44">
        <f t="shared" si="122"/>
        <v>163</v>
      </c>
      <c r="D88" s="44">
        <f t="shared" si="122"/>
        <v>162</v>
      </c>
      <c r="E88" s="44">
        <f t="shared" si="122"/>
        <v>162</v>
      </c>
      <c r="F88" s="44">
        <f t="shared" si="122"/>
        <v>162</v>
      </c>
      <c r="G88" s="44">
        <f t="shared" si="122"/>
        <v>161</v>
      </c>
      <c r="H88" s="44">
        <f t="shared" si="122"/>
        <v>162</v>
      </c>
      <c r="I88" s="44">
        <f t="shared" si="122"/>
        <v>163</v>
      </c>
      <c r="J88" s="44">
        <f t="shared" si="122"/>
        <v>162</v>
      </c>
      <c r="K88" s="44">
        <f t="shared" si="122"/>
        <v>161</v>
      </c>
      <c r="L88" s="45">
        <v>5021633.07</v>
      </c>
      <c r="M88" s="45">
        <v>926522.08</v>
      </c>
      <c r="N88" s="45">
        <v>947981.89</v>
      </c>
      <c r="O88" s="45">
        <v>908678.33</v>
      </c>
      <c r="P88" s="45">
        <f t="shared" si="63"/>
        <v>2783182.3</v>
      </c>
      <c r="Q88" s="45">
        <f>SUM(Q2:Q87)</f>
        <v>630025.20000000019</v>
      </c>
      <c r="R88" s="45">
        <f>SUM(R2:R87)</f>
        <v>446770.0800000006</v>
      </c>
      <c r="S88" s="45">
        <f>SUM(S2:S87)</f>
        <v>463318.37999999942</v>
      </c>
      <c r="T88" s="45">
        <f t="shared" si="67"/>
        <v>1540113.6600000001</v>
      </c>
      <c r="U88" s="45">
        <f>SUM(U2:U87)</f>
        <v>9344929.0299999975</v>
      </c>
      <c r="V88" s="46">
        <v>3872488.1529999999</v>
      </c>
      <c r="W88" s="45">
        <v>741477.31</v>
      </c>
      <c r="X88" s="45">
        <v>711577.97299999988</v>
      </c>
      <c r="Y88" s="45">
        <v>671451.99</v>
      </c>
      <c r="Z88" s="46">
        <f t="shared" si="69"/>
        <v>2124507.273</v>
      </c>
      <c r="AA88" s="45">
        <f>SUM(AA2:AA87)</f>
        <v>700000.62999999989</v>
      </c>
      <c r="AB88" s="45">
        <f>SUM(AB2:AB87)</f>
        <v>0</v>
      </c>
      <c r="AC88" s="45">
        <f>SUM(AC2:AC87)</f>
        <v>0</v>
      </c>
      <c r="AD88" s="46">
        <f t="shared" si="71"/>
        <v>700000.62999999989</v>
      </c>
      <c r="AE88" s="46">
        <f>V88+Z88+AD88</f>
        <v>6696996.0559999999</v>
      </c>
      <c r="AF88" s="46">
        <v>1240018.8</v>
      </c>
      <c r="AG88" s="45">
        <v>220587.35</v>
      </c>
      <c r="AH88" s="45">
        <v>183802.29</v>
      </c>
      <c r="AI88" s="45">
        <v>246023.96</v>
      </c>
      <c r="AJ88" s="46">
        <f t="shared" si="73"/>
        <v>650413.6</v>
      </c>
      <c r="AK88" s="45">
        <f>SUM(AK2:AK87)</f>
        <v>250000.7999999997</v>
      </c>
      <c r="AL88" s="45">
        <f>SUM(AL2:AL87)</f>
        <v>0</v>
      </c>
      <c r="AM88" s="45">
        <f>SUM(AM2:AM87)</f>
        <v>0</v>
      </c>
      <c r="AN88" s="46">
        <f t="shared" si="75"/>
        <v>250000.7999999997</v>
      </c>
      <c r="AO88" s="46">
        <f t="shared" si="76"/>
        <v>2140433.1999999997</v>
      </c>
      <c r="AP88" s="46">
        <v>5910514.3600000013</v>
      </c>
      <c r="AQ88" s="45">
        <v>1082413.51</v>
      </c>
      <c r="AR88" s="45">
        <v>1090935.73</v>
      </c>
      <c r="AS88" s="45">
        <v>970837.87</v>
      </c>
      <c r="AT88" s="46">
        <f t="shared" si="77"/>
        <v>3144187.1100000003</v>
      </c>
      <c r="AU88" s="45">
        <f>SUM(AU2:AU87)</f>
        <v>180109.09000000014</v>
      </c>
      <c r="AV88" s="45">
        <f>SUM(AV2:AV87)</f>
        <v>0</v>
      </c>
      <c r="AW88" s="45">
        <f>SUM(AW2:AW87)</f>
        <v>0</v>
      </c>
      <c r="AX88" s="46">
        <f t="shared" si="79"/>
        <v>180109.09000000014</v>
      </c>
      <c r="AY88" s="46">
        <f>AP88+AT88+AX88</f>
        <v>9234810.5600000024</v>
      </c>
      <c r="AZ88" s="46">
        <f t="shared" si="61"/>
        <v>18072239.816</v>
      </c>
      <c r="BA88" s="45">
        <v>461579.56</v>
      </c>
      <c r="BB88" s="45">
        <v>84359.22</v>
      </c>
      <c r="BC88" s="45">
        <v>55832.4</v>
      </c>
      <c r="BD88" s="45">
        <v>90345.17</v>
      </c>
      <c r="BE88" s="45">
        <f t="shared" ref="BE88:BJ88" si="123">SUM(BE2:BE87)</f>
        <v>230536.79</v>
      </c>
      <c r="BF88" s="45">
        <f t="shared" si="123"/>
        <v>87664.5</v>
      </c>
      <c r="BG88" s="45">
        <f t="shared" si="123"/>
        <v>34153.389999999985</v>
      </c>
      <c r="BH88" s="45">
        <f t="shared" si="123"/>
        <v>34155.020000000048</v>
      </c>
      <c r="BI88" s="45">
        <f t="shared" si="123"/>
        <v>155972.91000000027</v>
      </c>
      <c r="BJ88" s="45">
        <f t="shared" si="123"/>
        <v>848089.25999999885</v>
      </c>
      <c r="BK88" s="45">
        <v>67273.61</v>
      </c>
      <c r="BL88" s="45">
        <v>17025.12</v>
      </c>
      <c r="BM88" s="45">
        <v>12683.3</v>
      </c>
      <c r="BN88" s="45">
        <v>9833.24</v>
      </c>
      <c r="BO88" s="45">
        <f t="shared" ref="BO88:BT88" si="124">SUM(BO2:BO87)</f>
        <v>39541.660000000003</v>
      </c>
      <c r="BP88" s="45">
        <f t="shared" si="124"/>
        <v>16999.990000000009</v>
      </c>
      <c r="BQ88" s="45">
        <f t="shared" si="124"/>
        <v>10745.139999999987</v>
      </c>
      <c r="BR88" s="45">
        <f t="shared" si="124"/>
        <v>0</v>
      </c>
      <c r="BS88" s="45">
        <f t="shared" si="124"/>
        <v>27745.130000000045</v>
      </c>
      <c r="BT88" s="45">
        <f t="shared" si="124"/>
        <v>134560.40000000008</v>
      </c>
      <c r="BU88" s="45">
        <v>146030.20000000001</v>
      </c>
      <c r="BV88" s="45">
        <v>21079.119999999999</v>
      </c>
      <c r="BW88" s="45">
        <v>22452.97</v>
      </c>
      <c r="BX88" s="45">
        <v>21595.09</v>
      </c>
      <c r="BY88" s="45">
        <f t="shared" ref="BY88:CD88" si="125">SUM(BY2:BY87)</f>
        <v>65127.18</v>
      </c>
      <c r="BZ88" s="45">
        <f t="shared" si="125"/>
        <v>22860.75</v>
      </c>
      <c r="CA88" s="45">
        <f t="shared" si="125"/>
        <v>22860.75</v>
      </c>
      <c r="CB88" s="45">
        <f t="shared" si="125"/>
        <v>25970.910000000025</v>
      </c>
      <c r="CC88" s="45">
        <f t="shared" si="125"/>
        <v>71692.40999999996</v>
      </c>
      <c r="CD88" s="45">
        <f t="shared" si="125"/>
        <v>282849.78999999975</v>
      </c>
      <c r="CE88" s="45">
        <v>29437.51</v>
      </c>
      <c r="CF88" s="45">
        <v>4625.8999999999996</v>
      </c>
      <c r="CG88" s="45">
        <v>5887.51</v>
      </c>
      <c r="CH88" s="45">
        <v>4016.11</v>
      </c>
      <c r="CI88" s="45">
        <f t="shared" ref="CI88:CN88" si="126">SUM(CI2:CI87)</f>
        <v>14529.519999999999</v>
      </c>
      <c r="CJ88" s="45">
        <f t="shared" si="126"/>
        <v>4308.0899999999974</v>
      </c>
      <c r="CK88" s="45">
        <f t="shared" si="126"/>
        <v>4154.8699999999926</v>
      </c>
      <c r="CL88" s="45">
        <f t="shared" si="126"/>
        <v>4839.659999999998</v>
      </c>
      <c r="CM88" s="45">
        <f t="shared" si="126"/>
        <v>13302.619999999979</v>
      </c>
      <c r="CN88" s="45">
        <f t="shared" si="126"/>
        <v>57269.65000000006</v>
      </c>
      <c r="CO88" s="45">
        <f>SUM(CO2:CO87)</f>
        <v>0</v>
      </c>
      <c r="CP88" s="47">
        <v>21947.49</v>
      </c>
      <c r="CQ88" s="45">
        <f>SUM(CQ2:CQ87)</f>
        <v>0</v>
      </c>
      <c r="CR88" s="45">
        <v>21947.49</v>
      </c>
      <c r="CS88" s="45">
        <v>21947.49</v>
      </c>
      <c r="CT88" s="47">
        <f>CQ88+CR88+CS88</f>
        <v>43894.98</v>
      </c>
      <c r="CU88" s="45">
        <f>SUM(CU2:CU87)</f>
        <v>25618.319999999996</v>
      </c>
      <c r="CV88" s="45">
        <f>SUM(CV2:CV87)</f>
        <v>0</v>
      </c>
      <c r="CW88" s="45">
        <f>SUM(CW2:CW87)</f>
        <v>0</v>
      </c>
      <c r="CX88" s="47">
        <f>CU88+CV88+CW88</f>
        <v>25618.319999999996</v>
      </c>
      <c r="CY88" s="47">
        <f>CP88+CT88+CX88</f>
        <v>91460.79</v>
      </c>
      <c r="CZ88" s="47">
        <f t="shared" si="62"/>
        <v>566140.62999999989</v>
      </c>
      <c r="DA88" s="45">
        <v>1047940.8</v>
      </c>
      <c r="DB88" s="45">
        <v>186956</v>
      </c>
      <c r="DC88" s="45">
        <v>177540</v>
      </c>
      <c r="DD88" s="45">
        <v>171180</v>
      </c>
      <c r="DE88" s="45">
        <f>SUM(DE2:DE87)</f>
        <v>535676</v>
      </c>
      <c r="DF88" s="45">
        <f>SUM(DF2:DF87)</f>
        <v>209898.54000000024</v>
      </c>
      <c r="DG88" s="45">
        <f>SUM(DG2:DG87)</f>
        <v>167845.71999999997</v>
      </c>
      <c r="DH88" s="45">
        <f>SUM(DH2:DH87)</f>
        <v>151518.60000000006</v>
      </c>
      <c r="DI88" s="45">
        <f>SUM(DI2:DI87)</f>
        <v>529262.8599999994</v>
      </c>
      <c r="DJ88" s="48">
        <f>DA88+DE88+DI88</f>
        <v>2112879.6599999992</v>
      </c>
      <c r="DK88" s="45">
        <v>69000</v>
      </c>
      <c r="DL88" s="45">
        <v>13920</v>
      </c>
      <c r="DM88" s="45">
        <v>9960</v>
      </c>
      <c r="DN88" s="45">
        <v>11520</v>
      </c>
      <c r="DO88" s="45">
        <f t="shared" ref="DO88:DU88" si="127">SUM(DO2:DO87)</f>
        <v>35400</v>
      </c>
      <c r="DP88" s="45">
        <f t="shared" si="127"/>
        <v>12542.040000000006</v>
      </c>
      <c r="DQ88" s="45">
        <f t="shared" si="127"/>
        <v>12542.040000000006</v>
      </c>
      <c r="DR88" s="45">
        <f t="shared" si="127"/>
        <v>8515.2900000000081</v>
      </c>
      <c r="DS88" s="45">
        <f t="shared" si="127"/>
        <v>33599.369999999974</v>
      </c>
      <c r="DT88" s="45">
        <f t="shared" si="127"/>
        <v>137999.37</v>
      </c>
      <c r="DU88" s="45">
        <f t="shared" si="127"/>
        <v>2250879.0299999989</v>
      </c>
      <c r="DV88" s="49">
        <f t="shared" si="121"/>
        <v>31082277.765999991</v>
      </c>
      <c r="DW88" s="45"/>
      <c r="DX88" s="45"/>
      <c r="DY88" s="45"/>
      <c r="DZ88" s="45"/>
      <c r="EA88" s="45"/>
      <c r="EB88" s="45"/>
      <c r="EC88" s="45"/>
    </row>
    <row r="89" spans="1:133" s="55" customFormat="1" x14ac:dyDescent="0.2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2">
        <f>L88</f>
        <v>5021633.07</v>
      </c>
      <c r="M89" s="52">
        <f>M88</f>
        <v>926522.08</v>
      </c>
      <c r="N89" s="52">
        <f t="shared" ref="N89:T89" si="128">N88</f>
        <v>947981.89</v>
      </c>
      <c r="O89" s="52">
        <f t="shared" si="128"/>
        <v>908678.33</v>
      </c>
      <c r="P89" s="52">
        <f t="shared" si="128"/>
        <v>2783182.3</v>
      </c>
      <c r="Q89" s="52">
        <f t="shared" si="128"/>
        <v>630025.20000000019</v>
      </c>
      <c r="R89" s="52">
        <f t="shared" si="128"/>
        <v>446770.0800000006</v>
      </c>
      <c r="S89" s="52">
        <f t="shared" si="128"/>
        <v>463318.37999999942</v>
      </c>
      <c r="T89" s="52">
        <f t="shared" si="128"/>
        <v>1540113.6600000001</v>
      </c>
      <c r="U89" s="52">
        <f>L89+P89+T89</f>
        <v>9344929.0300000012</v>
      </c>
      <c r="V89" s="52">
        <f>V88</f>
        <v>3872488.1529999999</v>
      </c>
      <c r="W89" s="52">
        <f t="shared" ref="W89:AD89" si="129">W88</f>
        <v>741477.31</v>
      </c>
      <c r="X89" s="52">
        <f t="shared" si="129"/>
        <v>711577.97299999988</v>
      </c>
      <c r="Y89" s="52">
        <f t="shared" si="129"/>
        <v>671451.99</v>
      </c>
      <c r="Z89" s="52">
        <f t="shared" si="129"/>
        <v>2124507.273</v>
      </c>
      <c r="AA89" s="52">
        <f t="shared" si="129"/>
        <v>700000.62999999989</v>
      </c>
      <c r="AB89" s="52">
        <f t="shared" si="129"/>
        <v>0</v>
      </c>
      <c r="AC89" s="52">
        <f t="shared" si="129"/>
        <v>0</v>
      </c>
      <c r="AD89" s="52">
        <f t="shared" si="129"/>
        <v>700000.62999999989</v>
      </c>
      <c r="AE89" s="52">
        <f>V89+Z89+AD89</f>
        <v>6696996.0559999999</v>
      </c>
      <c r="AF89" s="52">
        <f>AF88</f>
        <v>1240018.8</v>
      </c>
      <c r="AG89" s="52">
        <f t="shared" ref="AG89:AN89" si="130">AG88</f>
        <v>220587.35</v>
      </c>
      <c r="AH89" s="52">
        <f t="shared" si="130"/>
        <v>183802.29</v>
      </c>
      <c r="AI89" s="52">
        <f t="shared" si="130"/>
        <v>246023.96</v>
      </c>
      <c r="AJ89" s="52">
        <f t="shared" si="130"/>
        <v>650413.6</v>
      </c>
      <c r="AK89" s="52">
        <f t="shared" si="130"/>
        <v>250000.7999999997</v>
      </c>
      <c r="AL89" s="52">
        <f t="shared" si="130"/>
        <v>0</v>
      </c>
      <c r="AM89" s="52">
        <f t="shared" si="130"/>
        <v>0</v>
      </c>
      <c r="AN89" s="52">
        <f t="shared" si="130"/>
        <v>250000.7999999997</v>
      </c>
      <c r="AO89" s="52">
        <f>AO88</f>
        <v>2140433.1999999997</v>
      </c>
      <c r="AP89" s="52">
        <f>AP88</f>
        <v>5910514.3600000013</v>
      </c>
      <c r="AQ89" s="52">
        <f t="shared" ref="AQ89:AW89" si="131">AQ88</f>
        <v>1082413.51</v>
      </c>
      <c r="AR89" s="52">
        <f>AR88</f>
        <v>1090935.73</v>
      </c>
      <c r="AS89" s="52">
        <f>AS88</f>
        <v>970837.87</v>
      </c>
      <c r="AT89" s="52">
        <f t="shared" si="131"/>
        <v>3144187.1100000003</v>
      </c>
      <c r="AU89" s="52">
        <f t="shared" si="131"/>
        <v>180109.09000000014</v>
      </c>
      <c r="AV89" s="52">
        <f t="shared" si="131"/>
        <v>0</v>
      </c>
      <c r="AW89" s="52">
        <f t="shared" si="131"/>
        <v>0</v>
      </c>
      <c r="AX89" s="52">
        <f t="shared" si="79"/>
        <v>180109.09000000014</v>
      </c>
      <c r="AY89" s="52">
        <f>AY88</f>
        <v>9234810.5600000024</v>
      </c>
      <c r="AZ89" s="52">
        <f t="shared" si="61"/>
        <v>18072239.816</v>
      </c>
      <c r="BA89" s="52">
        <f>BA88</f>
        <v>461579.56</v>
      </c>
      <c r="BB89" s="52">
        <f>BB88</f>
        <v>84359.22</v>
      </c>
      <c r="BC89" s="52">
        <f>BC88</f>
        <v>55832.4</v>
      </c>
      <c r="BD89" s="52">
        <f>BD88</f>
        <v>90345.17</v>
      </c>
      <c r="BE89" s="52">
        <f>BB89+BC89+BD89</f>
        <v>230536.78999999998</v>
      </c>
      <c r="BF89" s="52">
        <f>BF88</f>
        <v>87664.5</v>
      </c>
      <c r="BG89" s="52">
        <f>BG88</f>
        <v>34153.389999999985</v>
      </c>
      <c r="BH89" s="52">
        <f>BH88</f>
        <v>34155.020000000048</v>
      </c>
      <c r="BI89" s="52">
        <f>BF89+BG89+BH89</f>
        <v>155972.91000000003</v>
      </c>
      <c r="BJ89" s="53">
        <f>BJ88</f>
        <v>848089.25999999885</v>
      </c>
      <c r="BK89" s="52">
        <f>BK88</f>
        <v>67273.61</v>
      </c>
      <c r="BL89" s="52">
        <f>BL88</f>
        <v>17025.12</v>
      </c>
      <c r="BM89" s="52">
        <f>BM88</f>
        <v>12683.3</v>
      </c>
      <c r="BN89" s="52">
        <f>BN88</f>
        <v>9833.24</v>
      </c>
      <c r="BO89" s="52">
        <f>BL89+BM89+BN89</f>
        <v>39541.659999999996</v>
      </c>
      <c r="BP89" s="52">
        <f>BP88</f>
        <v>16999.990000000009</v>
      </c>
      <c r="BQ89" s="52">
        <f>BQ88</f>
        <v>10745.139999999987</v>
      </c>
      <c r="BR89" s="52">
        <f>BR88</f>
        <v>0</v>
      </c>
      <c r="BS89" s="52">
        <f>BS88</f>
        <v>27745.130000000045</v>
      </c>
      <c r="BT89" s="52">
        <f>BK89+BO89+BS89</f>
        <v>134560.40000000002</v>
      </c>
      <c r="BU89" s="52">
        <f>BU88</f>
        <v>146030.20000000001</v>
      </c>
      <c r="BV89" s="52">
        <f>BV88</f>
        <v>21079.119999999999</v>
      </c>
      <c r="BW89" s="52">
        <f>BW88</f>
        <v>22452.97</v>
      </c>
      <c r="BX89" s="52">
        <f>BX88</f>
        <v>21595.09</v>
      </c>
      <c r="BY89" s="52">
        <f>BV89+BW89+BX89</f>
        <v>65127.179999999993</v>
      </c>
      <c r="BZ89" s="52">
        <f>BZ88</f>
        <v>22860.75</v>
      </c>
      <c r="CA89" s="52">
        <f>CA88</f>
        <v>22860.75</v>
      </c>
      <c r="CB89" s="52">
        <f>CB88</f>
        <v>25970.910000000025</v>
      </c>
      <c r="CC89" s="52">
        <f>BZ89+CA89+CB89</f>
        <v>71692.410000000033</v>
      </c>
      <c r="CD89" s="52">
        <f>CD88</f>
        <v>282849.78999999975</v>
      </c>
      <c r="CE89" s="52">
        <f>CE88</f>
        <v>29437.51</v>
      </c>
      <c r="CF89" s="52">
        <f>CF88</f>
        <v>4625.8999999999996</v>
      </c>
      <c r="CG89" s="52">
        <f>CG88</f>
        <v>5887.51</v>
      </c>
      <c r="CH89" s="52">
        <f>CH88</f>
        <v>4016.11</v>
      </c>
      <c r="CI89" s="52">
        <f>CF89+CG89+CH89</f>
        <v>14529.52</v>
      </c>
      <c r="CJ89" s="52">
        <f>CJ88</f>
        <v>4308.0899999999974</v>
      </c>
      <c r="CK89" s="52">
        <f>CK88</f>
        <v>4154.8699999999926</v>
      </c>
      <c r="CL89" s="52">
        <f>CL88</f>
        <v>4839.659999999998</v>
      </c>
      <c r="CM89" s="52">
        <f>CJ89+CK89+CL89</f>
        <v>13302.619999999988</v>
      </c>
      <c r="CN89" s="52">
        <f t="shared" ref="CN89:CS89" si="132">CN88</f>
        <v>57269.65000000006</v>
      </c>
      <c r="CO89" s="52">
        <f t="shared" si="132"/>
        <v>0</v>
      </c>
      <c r="CP89" s="54">
        <f t="shared" si="132"/>
        <v>21947.49</v>
      </c>
      <c r="CQ89" s="53">
        <f t="shared" si="132"/>
        <v>0</v>
      </c>
      <c r="CR89" s="53">
        <f t="shared" si="132"/>
        <v>21947.49</v>
      </c>
      <c r="CS89" s="53">
        <f t="shared" si="132"/>
        <v>21947.49</v>
      </c>
      <c r="CT89" s="54">
        <f>CQ89+CR89+CS89</f>
        <v>43894.98</v>
      </c>
      <c r="CU89" s="53">
        <f>CU88</f>
        <v>25618.319999999996</v>
      </c>
      <c r="CV89" s="53">
        <f>CV88</f>
        <v>0</v>
      </c>
      <c r="CW89" s="53">
        <f>CW88</f>
        <v>0</v>
      </c>
      <c r="CX89" s="54">
        <f>CU89+CV89+CW89</f>
        <v>25618.319999999996</v>
      </c>
      <c r="CY89" s="54">
        <f t="shared" ref="CY89:DD89" si="133">CY88</f>
        <v>91460.79</v>
      </c>
      <c r="CZ89" s="52">
        <f t="shared" si="133"/>
        <v>566140.62999999989</v>
      </c>
      <c r="DA89" s="52">
        <f t="shared" si="133"/>
        <v>1047940.8</v>
      </c>
      <c r="DB89" s="52">
        <f t="shared" si="133"/>
        <v>186956</v>
      </c>
      <c r="DC89" s="52">
        <f t="shared" si="133"/>
        <v>177540</v>
      </c>
      <c r="DD89" s="52">
        <f t="shared" si="133"/>
        <v>171180</v>
      </c>
      <c r="DE89" s="52">
        <f>DB89+DC89+DD89</f>
        <v>535676</v>
      </c>
      <c r="DF89" s="52">
        <f>DF88</f>
        <v>209898.54000000024</v>
      </c>
      <c r="DG89" s="52">
        <f>DG88</f>
        <v>167845.71999999997</v>
      </c>
      <c r="DH89" s="52">
        <f>DH88</f>
        <v>151518.60000000006</v>
      </c>
      <c r="DI89" s="52">
        <f>DF89+DG89+DH89</f>
        <v>529262.86000000034</v>
      </c>
      <c r="DJ89" s="53">
        <f t="shared" ref="DJ89:DU89" si="134">DJ88</f>
        <v>2112879.6599999992</v>
      </c>
      <c r="DK89" s="52">
        <f t="shared" si="134"/>
        <v>69000</v>
      </c>
      <c r="DL89" s="52">
        <f t="shared" si="134"/>
        <v>13920</v>
      </c>
      <c r="DM89" s="52">
        <f t="shared" si="134"/>
        <v>9960</v>
      </c>
      <c r="DN89" s="52">
        <f t="shared" si="134"/>
        <v>11520</v>
      </c>
      <c r="DO89" s="52">
        <f t="shared" si="134"/>
        <v>35400</v>
      </c>
      <c r="DP89" s="52">
        <f t="shared" si="134"/>
        <v>12542.040000000006</v>
      </c>
      <c r="DQ89" s="52">
        <f t="shared" si="134"/>
        <v>12542.040000000006</v>
      </c>
      <c r="DR89" s="52">
        <f t="shared" si="134"/>
        <v>8515.2900000000081</v>
      </c>
      <c r="DS89" s="52">
        <f t="shared" si="134"/>
        <v>33599.369999999974</v>
      </c>
      <c r="DT89" s="52">
        <f t="shared" si="134"/>
        <v>137999.37</v>
      </c>
      <c r="DU89" s="52">
        <f t="shared" si="134"/>
        <v>2250879.0299999989</v>
      </c>
      <c r="DV89" s="52">
        <f>DV88</f>
        <v>31082277.765999991</v>
      </c>
      <c r="DW89" s="52"/>
      <c r="DX89" s="52"/>
      <c r="DY89" s="52"/>
      <c r="DZ89" s="52"/>
      <c r="EA89" s="52"/>
      <c r="EB89" s="52"/>
      <c r="EC89" s="52"/>
    </row>
    <row r="90" spans="1:133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5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</row>
    <row r="91" spans="1:133" x14ac:dyDescent="0.25">
      <c r="A91" s="26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4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</row>
    <row r="92" spans="1:133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7"/>
      <c r="BM92" s="27"/>
      <c r="BN92" s="27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4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</row>
    <row r="93" spans="1:133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4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</row>
    <row r="94" spans="1:133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7"/>
      <c r="BM94" s="27"/>
      <c r="BN94" s="27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4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</row>
    <row r="95" spans="1:133" x14ac:dyDescent="0.25">
      <c r="A95" s="21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30"/>
      <c r="DL95" s="30"/>
      <c r="DM95" s="30"/>
      <c r="DN95" s="30"/>
      <c r="DO95" s="23"/>
      <c r="DP95" s="23"/>
      <c r="DQ95" s="30"/>
      <c r="DR95" s="30"/>
      <c r="DS95" s="30"/>
      <c r="DT95" s="30"/>
      <c r="DU95" s="30"/>
      <c r="DV95" s="30"/>
      <c r="DW95" s="26"/>
      <c r="DX95" s="26"/>
      <c r="DY95" s="26"/>
      <c r="DZ95" s="26"/>
      <c r="EA95" s="26"/>
      <c r="EB95" s="26"/>
      <c r="EC95" s="26"/>
    </row>
    <row r="96" spans="1:133" x14ac:dyDescent="0.2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28"/>
      <c r="P96" s="28"/>
      <c r="Q96" s="28"/>
      <c r="R96" s="32"/>
      <c r="S96" s="32"/>
      <c r="T96" s="32"/>
      <c r="U96" s="32"/>
      <c r="V96" s="32"/>
      <c r="W96" s="32"/>
      <c r="X96" s="32"/>
      <c r="Y96" s="28"/>
      <c r="Z96" s="28"/>
      <c r="AA96" s="32"/>
      <c r="AB96" s="32"/>
      <c r="AC96" s="32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32"/>
      <c r="AQ96" s="32"/>
      <c r="AR96" s="28"/>
      <c r="AS96" s="28"/>
      <c r="AT96" s="28"/>
      <c r="AU96" s="32"/>
      <c r="AV96" s="32"/>
      <c r="AW96" s="32"/>
      <c r="AX96" s="32"/>
      <c r="AY96" s="28"/>
      <c r="AZ96" s="28"/>
      <c r="BA96" s="32"/>
      <c r="BB96" s="28"/>
      <c r="BC96" s="32"/>
      <c r="BD96" s="32"/>
      <c r="BE96" s="32"/>
      <c r="BF96" s="32"/>
      <c r="BG96" s="32"/>
      <c r="BH96" s="32"/>
      <c r="BI96" s="32"/>
      <c r="BJ96" s="32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8"/>
      <c r="BV96" s="32"/>
      <c r="BW96" s="32"/>
      <c r="BX96" s="28"/>
      <c r="BY96" s="32"/>
      <c r="BZ96" s="32"/>
      <c r="CA96" s="32"/>
      <c r="CB96" s="32"/>
      <c r="CC96" s="32"/>
      <c r="CD96" s="28"/>
      <c r="CE96" s="32"/>
      <c r="CF96" s="32"/>
      <c r="CG96" s="32"/>
      <c r="CH96" s="32"/>
      <c r="CI96" s="32"/>
      <c r="CJ96" s="32"/>
      <c r="CK96" s="32"/>
      <c r="CL96" s="32"/>
      <c r="CM96" s="32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6"/>
      <c r="DB96" s="26"/>
      <c r="DD96" s="26"/>
      <c r="DE96" s="26"/>
      <c r="DF96" s="26"/>
      <c r="DG96" s="26"/>
      <c r="DH96" s="26"/>
      <c r="DJ96" s="26"/>
      <c r="DK96" s="30"/>
      <c r="DL96" s="30"/>
      <c r="DM96" s="30"/>
      <c r="DN96" s="33"/>
      <c r="DO96" s="30"/>
      <c r="DP96" s="30"/>
      <c r="DQ96" s="30"/>
      <c r="DR96" s="33"/>
      <c r="DS96" s="33"/>
      <c r="DT96" s="33"/>
      <c r="DU96" s="33"/>
      <c r="DV96" s="33"/>
      <c r="DX96" s="26"/>
    </row>
    <row r="97" spans="2:128" x14ac:dyDescent="0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28"/>
      <c r="M97" s="28"/>
      <c r="N97" s="28"/>
      <c r="O97" s="28"/>
      <c r="P97" s="28"/>
      <c r="Q97" s="32"/>
      <c r="R97" s="32"/>
      <c r="S97" s="32"/>
      <c r="T97" s="28"/>
      <c r="U97" s="28"/>
      <c r="V97" s="28"/>
      <c r="W97" s="28"/>
      <c r="X97" s="32"/>
      <c r="Y97" s="28"/>
      <c r="Z97" s="28"/>
      <c r="AA97" s="32"/>
      <c r="AB97" s="28"/>
      <c r="AC97" s="32"/>
      <c r="AD97" s="32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32"/>
      <c r="AR97" s="28"/>
      <c r="AS97" s="28"/>
      <c r="AT97" s="28"/>
      <c r="AU97" s="32"/>
      <c r="AV97" s="32"/>
      <c r="AW97" s="32"/>
      <c r="AX97" s="32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32"/>
      <c r="CG97" s="32"/>
      <c r="CH97" s="32"/>
      <c r="CI97" s="32"/>
      <c r="CJ97" s="32"/>
      <c r="CK97" s="32"/>
      <c r="CL97" s="32"/>
      <c r="CM97" s="32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6"/>
      <c r="DK97" s="33"/>
      <c r="DL97" s="33"/>
      <c r="DM97" s="33"/>
      <c r="DN97" s="30"/>
      <c r="DO97" s="30"/>
      <c r="DP97" s="33"/>
      <c r="DQ97" s="33"/>
      <c r="DR97" s="33"/>
      <c r="DS97" s="33"/>
      <c r="DT97" s="33"/>
      <c r="DU97" s="33"/>
      <c r="DV97" s="30"/>
    </row>
    <row r="98" spans="2:128" x14ac:dyDescent="0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28"/>
      <c r="N98" s="28"/>
      <c r="O98" s="28"/>
      <c r="P98" s="28"/>
      <c r="Q98" s="32"/>
      <c r="R98" s="32"/>
      <c r="S98" s="32"/>
      <c r="T98" s="32"/>
      <c r="U98" s="28"/>
      <c r="V98" s="32"/>
      <c r="W98" s="32"/>
      <c r="X98" s="32"/>
      <c r="Y98" s="32"/>
      <c r="Z98" s="32"/>
      <c r="AA98" s="32"/>
      <c r="AB98" s="32"/>
      <c r="AC98" s="32"/>
      <c r="AD98" s="28"/>
      <c r="AE98" s="28"/>
      <c r="AF98" s="32"/>
      <c r="AG98" s="32"/>
      <c r="AH98" s="32"/>
      <c r="AI98" s="32"/>
      <c r="AJ98" s="32"/>
      <c r="AK98" s="32"/>
      <c r="AL98" s="28"/>
      <c r="AM98" s="32"/>
      <c r="AN98" s="32"/>
      <c r="AO98" s="28"/>
      <c r="AP98" s="32"/>
      <c r="AQ98" s="34"/>
      <c r="AR98" s="35"/>
      <c r="AS98" s="35"/>
      <c r="AT98" s="35"/>
      <c r="AU98" s="23"/>
      <c r="AV98" s="23"/>
      <c r="AW98" s="23"/>
      <c r="AX98" s="23"/>
      <c r="AY98" s="34"/>
      <c r="AZ98" s="24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3"/>
      <c r="BL98" s="23"/>
      <c r="BM98" s="23"/>
      <c r="BN98" s="23"/>
      <c r="BO98" s="23"/>
      <c r="BP98" s="23"/>
      <c r="BQ98" s="29"/>
      <c r="BR98" s="29"/>
      <c r="BS98" s="29"/>
      <c r="BT98" s="29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Q98" s="26"/>
      <c r="DR98" s="26"/>
      <c r="DS98" s="26"/>
      <c r="DT98" s="26"/>
      <c r="DU98" s="26"/>
      <c r="DV98" s="26"/>
      <c r="DX98" s="26"/>
    </row>
    <row r="99" spans="2:128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28"/>
      <c r="P99" s="28"/>
      <c r="Q99" s="32"/>
      <c r="R99" s="32"/>
      <c r="S99" s="32"/>
      <c r="T99" s="32"/>
      <c r="U99" s="32"/>
      <c r="V99" s="32"/>
      <c r="W99" s="28"/>
      <c r="X99" s="32"/>
      <c r="Y99" s="28"/>
      <c r="Z99" s="32"/>
      <c r="AA99" s="32"/>
      <c r="AB99" s="32"/>
      <c r="AC99" s="32"/>
      <c r="AD99" s="28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4"/>
      <c r="AR99" s="23"/>
      <c r="AS99" s="23"/>
      <c r="AT99" s="23"/>
      <c r="AU99" s="23"/>
      <c r="AV99" s="23"/>
      <c r="AW99" s="23"/>
      <c r="AX99" s="23"/>
      <c r="AY99" s="24"/>
      <c r="AZ99" s="24"/>
      <c r="BA99" s="28"/>
      <c r="BB99" s="32"/>
      <c r="BC99" s="32"/>
      <c r="BD99" s="32"/>
      <c r="BE99" s="32"/>
      <c r="BF99" s="32"/>
      <c r="BG99" s="32"/>
      <c r="BH99" s="32"/>
      <c r="BI99" s="32"/>
      <c r="BJ99" s="32"/>
      <c r="BK99" s="23"/>
      <c r="BL99" s="23"/>
      <c r="BM99" s="23"/>
      <c r="BN99" s="23"/>
      <c r="BO99" s="23"/>
      <c r="BP99" s="23"/>
      <c r="BQ99" s="36"/>
      <c r="BR99" s="29"/>
      <c r="BS99" s="36"/>
      <c r="BT99" s="29"/>
      <c r="BU99" s="28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7"/>
      <c r="CG99" s="37"/>
      <c r="CH99" s="37"/>
      <c r="CI99" s="37"/>
      <c r="CJ99" s="37"/>
      <c r="CK99" s="32"/>
      <c r="CL99" s="32"/>
      <c r="CM99" s="32"/>
      <c r="CN99" s="32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B99" s="26"/>
      <c r="DE99" s="26"/>
      <c r="DF99" s="38"/>
      <c r="DG99" s="37"/>
      <c r="DH99" s="37"/>
      <c r="DI99" s="37"/>
      <c r="DJ99" s="37"/>
      <c r="DN99" s="26"/>
      <c r="DO99" s="26"/>
      <c r="DP99" s="26"/>
      <c r="DV99" s="26"/>
    </row>
    <row r="100" spans="2:128" x14ac:dyDescent="0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28"/>
      <c r="X100" s="32"/>
      <c r="Y100" s="32"/>
      <c r="Z100" s="32"/>
      <c r="AA100" s="32"/>
      <c r="AB100" s="32"/>
      <c r="AC100" s="32"/>
      <c r="AD100" s="28"/>
      <c r="AE100" s="28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4"/>
      <c r="AR100" s="39"/>
      <c r="AS100" s="23"/>
      <c r="AT100" s="23"/>
      <c r="AU100" s="23"/>
      <c r="AV100" s="23"/>
      <c r="AW100" s="23"/>
      <c r="AX100" s="23"/>
      <c r="AY100" s="24"/>
      <c r="AZ100" s="24"/>
      <c r="BA100" s="32"/>
      <c r="BB100" s="28"/>
      <c r="BC100" s="28"/>
      <c r="BD100" s="32"/>
      <c r="BE100" s="32"/>
      <c r="BF100" s="32"/>
      <c r="BG100" s="32"/>
      <c r="BH100" s="28"/>
      <c r="BI100" s="32"/>
      <c r="BJ100" s="32"/>
      <c r="BK100" s="23"/>
      <c r="BL100" s="23"/>
      <c r="BM100" s="23"/>
      <c r="BN100" s="23"/>
      <c r="BO100" s="23"/>
      <c r="BP100" s="23"/>
      <c r="BQ100" s="29"/>
      <c r="BR100" s="29"/>
      <c r="BS100" s="36"/>
      <c r="BT100" s="29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28"/>
      <c r="CG100" s="28"/>
      <c r="CH100" s="28"/>
      <c r="CI100" s="28"/>
      <c r="CJ100" s="28"/>
      <c r="CK100" s="32"/>
      <c r="CL100" s="32"/>
      <c r="CM100" s="32"/>
      <c r="CN100" s="32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B100" s="26"/>
      <c r="DF100" s="40"/>
      <c r="DG100" s="41"/>
      <c r="DH100" s="41"/>
      <c r="DI100" s="41"/>
      <c r="DJ100" s="41"/>
      <c r="DK100" s="26"/>
      <c r="DQ100" s="26"/>
      <c r="DV100" s="26"/>
    </row>
    <row r="101" spans="2:128" x14ac:dyDescent="0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28"/>
      <c r="X101" s="32"/>
      <c r="Y101" s="28"/>
      <c r="Z101" s="32"/>
      <c r="AA101" s="32"/>
      <c r="AB101" s="32"/>
      <c r="AC101" s="32"/>
      <c r="AD101" s="28"/>
      <c r="AE101" s="28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4"/>
      <c r="AR101" s="39"/>
      <c r="AS101" s="23"/>
      <c r="AT101" s="23"/>
      <c r="AU101" s="23"/>
      <c r="AV101" s="23"/>
      <c r="AW101" s="23"/>
      <c r="AX101" s="23"/>
      <c r="AY101" s="24"/>
      <c r="AZ101" s="24"/>
      <c r="BA101" s="32"/>
      <c r="BB101" s="28"/>
      <c r="BC101" s="28"/>
      <c r="BD101" s="32"/>
      <c r="BE101" s="32"/>
      <c r="BF101" s="32"/>
      <c r="BG101" s="32"/>
      <c r="BH101" s="28"/>
      <c r="BI101" s="32"/>
      <c r="BJ101" s="32"/>
      <c r="BK101" s="23"/>
      <c r="BL101" s="23"/>
      <c r="BM101" s="23"/>
      <c r="BN101" s="23"/>
      <c r="BO101" s="23"/>
      <c r="BP101" s="23"/>
      <c r="BQ101" s="29"/>
      <c r="BR101" s="36"/>
      <c r="BS101" s="36"/>
      <c r="BT101" s="29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28"/>
      <c r="CG101" s="28"/>
      <c r="CH101" s="28"/>
      <c r="CI101" s="28"/>
      <c r="CJ101" s="28"/>
      <c r="CK101" s="32"/>
      <c r="CL101" s="32"/>
      <c r="CM101" s="32"/>
      <c r="CN101" s="32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F101" s="40"/>
      <c r="DG101" s="41"/>
      <c r="DH101" s="41"/>
      <c r="DI101" s="40"/>
      <c r="DJ101" s="40"/>
      <c r="DK101" s="26"/>
      <c r="DM101" s="26"/>
      <c r="DO101" s="26"/>
      <c r="DQ101" s="26"/>
      <c r="DV101" s="26"/>
    </row>
    <row r="102" spans="2:128" x14ac:dyDescent="0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28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4"/>
      <c r="AR102" s="23"/>
      <c r="AS102" s="23"/>
      <c r="AT102" s="23"/>
      <c r="AU102" s="23"/>
      <c r="AV102" s="23"/>
      <c r="AW102" s="23"/>
      <c r="AX102" s="23"/>
      <c r="AY102" s="24"/>
      <c r="AZ102" s="4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23"/>
      <c r="BL102" s="23"/>
      <c r="BM102" s="23"/>
      <c r="BN102" s="23"/>
      <c r="BO102" s="23"/>
      <c r="BP102" s="23"/>
      <c r="BQ102" s="29"/>
      <c r="BR102" s="29"/>
      <c r="BS102" s="29"/>
      <c r="BT102" s="29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28"/>
      <c r="CG102" s="28"/>
      <c r="CH102" s="28"/>
      <c r="CI102" s="28"/>
      <c r="CJ102" s="28"/>
      <c r="CK102" s="32"/>
      <c r="CL102" s="32"/>
      <c r="CM102" s="32"/>
      <c r="CN102" s="32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F102" s="40"/>
      <c r="DG102" s="41"/>
      <c r="DH102" s="41"/>
      <c r="DI102" s="41"/>
      <c r="DJ102" s="41"/>
      <c r="DK102" s="26"/>
      <c r="DM102" s="26"/>
      <c r="DO102" s="26"/>
      <c r="DU102" s="26"/>
      <c r="DV102" s="26"/>
      <c r="DX102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2018-11-05T13:27:46Z</dcterms:created>
  <dcterms:modified xsi:type="dcterms:W3CDTF">2018-11-05T13:30:25Z</dcterms:modified>
</cp:coreProperties>
</file>